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9120" activeTab="2"/>
  </bookViews>
  <sheets>
    <sheet name="Factorising" sheetId="1" r:id="rId1"/>
    <sheet name="Quadratic Formula" sheetId="2" r:id="rId2"/>
    <sheet name="Completing the Square" sheetId="3" r:id="rId3"/>
    <sheet name="Worksheet" sheetId="4" r:id="rId4"/>
  </sheets>
  <definedNames/>
  <calcPr fullCalcOnLoad="1"/>
</workbook>
</file>

<file path=xl/sharedStrings.xml><?xml version="1.0" encoding="utf-8"?>
<sst xmlns="http://schemas.openxmlformats.org/spreadsheetml/2006/main" count="231" uniqueCount="96">
  <si>
    <t>x</t>
  </si>
  <si>
    <t>=</t>
  </si>
  <si>
    <t>Options:</t>
  </si>
  <si>
    <t>1 to</t>
  </si>
  <si>
    <t>Range of x coefficient:</t>
  </si>
  <si>
    <t>Range of constant:</t>
  </si>
  <si>
    <t>Advanced options: Skew</t>
  </si>
  <si>
    <t>&gt;1 = more low #s, &lt;1 = fewer low #s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</si>
  <si>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</si>
  <si>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</si>
  <si>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</si>
  <si>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</si>
  <si>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</si>
  <si>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</si>
  <si>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</si>
  <si>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</si>
  <si>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</si>
  <si>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</si>
  <si>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</si>
  <si>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</si>
  <si>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</si>
  <si>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</si>
  <si>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</si>
  <si>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</si>
  <si>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</si>
  <si>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</si>
  <si>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</si>
  <si>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</si>
  <si>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</si>
  <si>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</si>
  <si>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</si>
  <si>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</si>
  <si>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</si>
  <si>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(?x + 3)</t>
  </si>
  <si>
    <t>(2x + ?)</t>
  </si>
  <si>
    <t>Chance of negative x coefficient:</t>
  </si>
  <si>
    <t>Chance of negative constants:</t>
  </si>
  <si>
    <t>+</t>
  </si>
  <si>
    <t>= 0</t>
  </si>
  <si>
    <t>Quadratic Equation Solver: The Quadratic Formula</t>
  </si>
  <si>
    <t>Quadratic Generator</t>
  </si>
  <si>
    <t>Quadratic Equation Solver: Completing the Square</t>
  </si>
  <si>
    <t>Toggle Brackets</t>
  </si>
  <si>
    <t>Toggle Expansions</t>
  </si>
  <si>
    <t>(x + 4)(x + 4)</t>
  </si>
  <si>
    <t>x² + 8x + 16</t>
  </si>
  <si>
    <t>Halve x coefficient and bracket:</t>
  </si>
  <si>
    <t>Rearrange:</t>
  </si>
  <si>
    <t>Quadratics Worksheet</t>
  </si>
  <si>
    <t>Take out x² coefficient:</t>
  </si>
  <si>
    <t>x² + 7x + 6</t>
  </si>
  <si>
    <t>x² + 4x - 12</t>
  </si>
  <si>
    <t>x² - 36</t>
  </si>
  <si>
    <t>(x + 1)(x + 4)</t>
  </si>
  <si>
    <t>x² + 5x + 4</t>
  </si>
  <si>
    <t>(x + 2)(x - 4)</t>
  </si>
  <si>
    <t>x² - 2x - 8</t>
  </si>
  <si>
    <t>(x - 7)(x - 6)</t>
  </si>
  <si>
    <t>x² - 13x + 42</t>
  </si>
  <si>
    <t>x² + 9x + 14</t>
  </si>
  <si>
    <t>x² + 10x + 21</t>
  </si>
  <si>
    <t>(x - 6)(x - 6)</t>
  </si>
  <si>
    <t>x² - 12x + 36</t>
  </si>
  <si>
    <t>(x + 2)(x + 5)</t>
  </si>
  <si>
    <t>x² + 7x + 10</t>
  </si>
  <si>
    <t>(x + 3)(x - 8)</t>
  </si>
  <si>
    <t>x² - 5x - 24</t>
  </si>
  <si>
    <t>(x + 7)(x + 3)</t>
  </si>
  <si>
    <t>(x - 6)(x + 6)</t>
  </si>
  <si>
    <t>(x + 2)(x + 7)</t>
  </si>
  <si>
    <t>(x - 1)(x - 2)</t>
  </si>
  <si>
    <t>x² - 3x + 2</t>
  </si>
  <si>
    <t>(x + 5)(x - 1)</t>
  </si>
  <si>
    <t>x² + 4x - 5</t>
  </si>
  <si>
    <t>(x + 2)(x - 5)</t>
  </si>
  <si>
    <t>x² - 3x - 10</t>
  </si>
  <si>
    <t>(x - 5)(x - 6)</t>
  </si>
  <si>
    <t>x² - 11x + 30</t>
  </si>
  <si>
    <t>(x - 3)(x + 1)</t>
  </si>
  <si>
    <t>x² - 2x - 3</t>
  </si>
  <si>
    <t>(x + 2)(x - 2)</t>
  </si>
  <si>
    <t>x² - 4</t>
  </si>
  <si>
    <t>(x - 3)(x + 5)</t>
  </si>
  <si>
    <t>x² + 2x - 15</t>
  </si>
  <si>
    <t>(x - 5)(x + 8)</t>
  </si>
  <si>
    <t>x² + 3x - 40</t>
  </si>
  <si>
    <t>(x + 6)(x + 1)</t>
  </si>
  <si>
    <t>(x - 2)(x + 8)</t>
  </si>
  <si>
    <t>x² + 6x - 16</t>
  </si>
  <si>
    <t>(x - 8)(x - 8)</t>
  </si>
  <si>
    <t>x² - 16x + 64</t>
  </si>
  <si>
    <t>(x - 5)(x - 5)</t>
  </si>
  <si>
    <t>x² - 10x + 25</t>
  </si>
  <si>
    <t>(x - 2)(x + 6)</t>
  </si>
  <si>
    <t>(x - 1)(x + 4)</t>
  </si>
  <si>
    <t>x² + 3x - 4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</si>
</sst>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0"/>
      <name val="Arial"/>
      <family val="0"/>
    </font>
    <font>
      <sz val="8"/>
      <name val="Arial"/>
      <family val="0"/>
    </font>
    <font>
      <sz val="30"/>
      <name val="Arial"/>
      <family val="0"/>
    </font>
    <font>
      <b/>
      <sz val="30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u val="single"/>
      <sz val="30"/>
      <name val="Arial"/>
      <family val="2"/>
    </font>
    <font>
      <sz val="15"/>
      <name val="Arial"/>
      <family val="0"/>
    </font>
    <font>
      <sz val="15"/>
      <color indexed="23"/>
      <name val="Arial"/>
      <family val="0"/>
    </font>
    <font>
      <sz val="10"/>
      <color indexed="23"/>
      <name val="Arial"/>
      <family val="0"/>
    </font>
    <font>
      <b/>
      <sz val="25"/>
      <name val="Arial"/>
      <family val="2"/>
    </font>
    <font>
      <b/>
      <i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i/>
      <sz val="12"/>
      <name val="Arial"/>
      <family val="2"/>
    </font>
    <font>
      <b/>
      <u val="single"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4"/>
      <color indexed="62"/>
      <name val="Arial"/>
      <family val="2"/>
    </font>
    <font>
      <b/>
      <sz val="26"/>
      <color indexed="23"/>
      <name val="Arial"/>
      <family val="2"/>
    </font>
    <font>
      <b/>
      <sz val="2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66FFFF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24"/>
      <color theme="4" tint="-0.24997000396251678"/>
      <name val="Arial"/>
      <family val="2"/>
    </font>
    <font>
      <b/>
      <sz val="26"/>
      <color theme="0" tint="-0.4999699890613556"/>
      <name val="Arial"/>
      <family val="2"/>
    </font>
    <font>
      <b/>
      <sz val="28"/>
      <color theme="3" tint="0.39998000860214233"/>
      <name val="Arial"/>
      <family val="2"/>
    </font>
    <font>
      <b/>
      <sz val="24"/>
      <color theme="3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7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9" fontId="7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4" borderId="0" xfId="0" applyFont="1" applyFill="1" applyAlignment="1" applyProtection="1" quotePrefix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right"/>
      <protection/>
    </xf>
    <xf numFmtId="0" fontId="10" fillId="35" borderId="0" xfId="0" applyFont="1" applyFill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7" fillId="34" borderId="0" xfId="0" applyFont="1" applyFill="1" applyAlignment="1" applyProtection="1">
      <alignment/>
      <protection/>
    </xf>
    <xf numFmtId="0" fontId="3" fillId="36" borderId="12" xfId="0" applyFont="1" applyFill="1" applyBorder="1" applyAlignment="1" applyProtection="1">
      <alignment horizontal="right"/>
      <protection locked="0"/>
    </xf>
    <xf numFmtId="0" fontId="3" fillId="37" borderId="12" xfId="0" applyFont="1" applyFill="1" applyBorder="1" applyAlignment="1" applyProtection="1">
      <alignment horizontal="right"/>
      <protection locked="0"/>
    </xf>
    <xf numFmtId="0" fontId="3" fillId="38" borderId="12" xfId="0" applyFont="1" applyFill="1" applyBorder="1" applyAlignment="1" applyProtection="1">
      <alignment horizontal="right"/>
      <protection locked="0"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 quotePrefix="1">
      <alignment/>
      <protection/>
    </xf>
    <xf numFmtId="0" fontId="0" fillId="35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right" vertical="center"/>
      <protection/>
    </xf>
    <xf numFmtId="0" fontId="62" fillId="34" borderId="0" xfId="0" applyFont="1" applyFill="1" applyAlignment="1" applyProtection="1">
      <alignment horizontal="left"/>
      <protection locked="0"/>
    </xf>
    <xf numFmtId="0" fontId="62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right" vertical="center" shrinkToFit="1"/>
      <protection/>
    </xf>
    <xf numFmtId="0" fontId="0" fillId="40" borderId="0" xfId="0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17" fillId="35" borderId="0" xfId="0" applyFont="1" applyFill="1" applyAlignment="1" applyProtection="1">
      <alignment vertical="center"/>
      <protection/>
    </xf>
    <xf numFmtId="0" fontId="63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63" fillId="35" borderId="0" xfId="0" applyFont="1" applyFill="1" applyAlignment="1" applyProtection="1">
      <alignment horizontal="right"/>
      <protection/>
    </xf>
    <xf numFmtId="0" fontId="0" fillId="39" borderId="0" xfId="0" applyFont="1" applyFill="1" applyAlignment="1" applyProtection="1">
      <alignment/>
      <protection/>
    </xf>
    <xf numFmtId="0" fontId="64" fillId="35" borderId="0" xfId="0" applyFont="1" applyFill="1" applyAlignment="1" applyProtection="1">
      <alignment horizontal="right"/>
      <protection/>
    </xf>
    <xf numFmtId="0" fontId="6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41" borderId="0" xfId="0" applyFill="1" applyAlignment="1">
      <alignment/>
    </xf>
    <xf numFmtId="0" fontId="4" fillId="41" borderId="0" xfId="0" applyFont="1" applyFill="1" applyAlignment="1" applyProtection="1">
      <alignment horizontal="center" vertical="center"/>
      <protection/>
    </xf>
    <xf numFmtId="0" fontId="4" fillId="41" borderId="0" xfId="0" applyFont="1" applyFill="1" applyBorder="1" applyAlignment="1" applyProtection="1">
      <alignment horizontal="left" vertical="center" shrinkToFit="1"/>
      <protection/>
    </xf>
    <xf numFmtId="0" fontId="18" fillId="41" borderId="0" xfId="0" applyFont="1" applyFill="1" applyAlignment="1">
      <alignment horizontal="center" vertical="center"/>
    </xf>
    <xf numFmtId="0" fontId="3" fillId="35" borderId="0" xfId="0" applyFont="1" applyFill="1" applyBorder="1" applyAlignment="1" applyProtection="1">
      <alignment horizontal="left" vertical="center" shrinkToFit="1"/>
      <protection/>
    </xf>
    <xf numFmtId="0" fontId="13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center"/>
      <protection/>
    </xf>
    <xf numFmtId="9" fontId="7" fillId="33" borderId="13" xfId="0" applyNumberFormat="1" applyFont="1" applyFill="1" applyBorder="1" applyAlignment="1" applyProtection="1">
      <alignment horizontal="center"/>
      <protection locked="0"/>
    </xf>
    <xf numFmtId="9" fontId="7" fillId="33" borderId="14" xfId="0" applyNumberFormat="1" applyFont="1" applyFill="1" applyBorder="1" applyAlignment="1" applyProtection="1">
      <alignment horizontal="center"/>
      <protection locked="0"/>
    </xf>
    <xf numFmtId="9" fontId="7" fillId="33" borderId="15" xfId="0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13" fillId="35" borderId="0" xfId="0" applyFont="1" applyFill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65" fillId="35" borderId="0" xfId="0" applyFont="1" applyFill="1" applyAlignment="1" applyProtection="1">
      <alignment horizontal="center" shrinkToFit="1"/>
      <protection/>
    </xf>
    <xf numFmtId="0" fontId="66" fillId="35" borderId="0" xfId="0" applyFont="1" applyFill="1" applyAlignment="1" applyProtection="1">
      <alignment horizontal="center" shrinkToFit="1"/>
      <protection/>
    </xf>
    <xf numFmtId="0" fontId="67" fillId="35" borderId="0" xfId="0" applyFont="1" applyFill="1" applyAlignment="1" applyProtection="1">
      <alignment horizontal="center" shrinkToFit="1"/>
      <protection/>
    </xf>
    <xf numFmtId="0" fontId="68" fillId="35" borderId="0" xfId="0" applyFont="1" applyFill="1" applyAlignment="1" applyProtection="1">
      <alignment horizontal="right" shrinkToFit="1"/>
      <protection/>
    </xf>
    <xf numFmtId="0" fontId="17" fillId="35" borderId="0" xfId="0" applyFont="1" applyFill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3" fillId="36" borderId="12" xfId="0" applyFont="1" applyFill="1" applyBorder="1" applyAlignment="1" applyProtection="1">
      <alignment horizontal="right" shrinkToFit="1"/>
      <protection locked="0"/>
    </xf>
    <xf numFmtId="0" fontId="3" fillId="38" borderId="12" xfId="0" applyFont="1" applyFill="1" applyBorder="1" applyAlignment="1" applyProtection="1">
      <alignment horizontal="right" shrinkToFit="1"/>
      <protection locked="0"/>
    </xf>
    <xf numFmtId="0" fontId="3" fillId="37" borderId="12" xfId="0" applyFont="1" applyFill="1" applyBorder="1" applyAlignment="1" applyProtection="1">
      <alignment horizontal="right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6</xdr:row>
      <xdr:rowOff>85725</xdr:rowOff>
    </xdr:from>
    <xdr:to>
      <xdr:col>9</xdr:col>
      <xdr:colOff>609600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277" t="39323" r="34472" b="48957"/>
        <a:stretch>
          <a:fillRect/>
        </a:stretch>
      </xdr:blipFill>
      <xdr:spPr>
        <a:xfrm>
          <a:off x="1781175" y="2009775"/>
          <a:ext cx="29718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2</xdr:row>
      <xdr:rowOff>9525</xdr:rowOff>
    </xdr:from>
    <xdr:to>
      <xdr:col>9</xdr:col>
      <xdr:colOff>419100</xdr:colOff>
      <xdr:row>2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6914" t="47134" r="36230" b="46615"/>
        <a:stretch>
          <a:fillRect/>
        </a:stretch>
      </xdr:blipFill>
      <xdr:spPr>
        <a:xfrm>
          <a:off x="1752600" y="457200"/>
          <a:ext cx="28098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7"/>
  <sheetViews>
    <sheetView zoomScalePageLayoutView="0" workbookViewId="0" topLeftCell="L1">
      <selection activeCell="Q5" sqref="Q5"/>
    </sheetView>
  </sheetViews>
  <sheetFormatPr defaultColWidth="0" defaultRowHeight="12.75" zeroHeight="1"/>
  <cols>
    <col min="1" max="1" width="2.00390625" style="33" hidden="1" customWidth="1"/>
    <col min="2" max="2" width="2.57421875" style="33" hidden="1" customWidth="1"/>
    <col min="3" max="3" width="2.00390625" style="33" hidden="1" customWidth="1"/>
    <col min="4" max="4" width="2.57421875" style="33" hidden="1" customWidth="1"/>
    <col min="5" max="5" width="2.00390625" style="34" hidden="1" customWidth="1"/>
    <col min="6" max="7" width="2.57421875" style="34" hidden="1" customWidth="1"/>
    <col min="8" max="8" width="11.28125" style="34" hidden="1" customWidth="1"/>
    <col min="9" max="9" width="9.00390625" style="34" hidden="1" customWidth="1"/>
    <col min="10" max="11" width="9.57421875" style="34" hidden="1" customWidth="1"/>
    <col min="12" max="12" width="6.57421875" style="22" customWidth="1"/>
    <col min="13" max="13" width="8.57421875" style="4" bestFit="1" customWidth="1"/>
    <col min="14" max="14" width="32.8515625" style="4" customWidth="1"/>
    <col min="15" max="15" width="9.140625" style="4" customWidth="1"/>
    <col min="16" max="16" width="10.28125" style="4" bestFit="1" customWidth="1"/>
    <col min="17" max="17" width="5.140625" style="4" bestFit="1" customWidth="1"/>
    <col min="18" max="18" width="3.7109375" style="4" bestFit="1" customWidth="1"/>
    <col min="19" max="19" width="31.8515625" style="15" bestFit="1" customWidth="1"/>
    <col min="20" max="20" width="4.28125" style="4" customWidth="1"/>
    <col min="21" max="21" width="7.140625" style="4" customWidth="1"/>
    <col min="22" max="23" width="13.421875" style="4" hidden="1" customWidth="1"/>
    <col min="24" max="24" width="23.28125" style="4" hidden="1" customWidth="1"/>
    <col min="25" max="32" width="3.57421875" style="4" hidden="1" customWidth="1"/>
    <col min="33" max="42" width="0" style="4" hidden="1" customWidth="1"/>
    <col min="43" max="44" width="13.421875" style="4" hidden="1" customWidth="1"/>
    <col min="45" max="45" width="23.28125" style="4" hidden="1" customWidth="1"/>
    <col min="46" max="16384" width="0" style="4" hidden="1" customWidth="1"/>
  </cols>
  <sheetData>
    <row r="1" spans="12:21" ht="5.25" customHeight="1">
      <c r="L1" s="5"/>
      <c r="M1" s="6"/>
      <c r="N1" s="6"/>
      <c r="O1" s="6"/>
      <c r="P1" s="6"/>
      <c r="Q1" s="6"/>
      <c r="R1" s="6"/>
      <c r="S1" s="7"/>
      <c r="T1" s="6"/>
      <c r="U1" s="6"/>
    </row>
    <row r="2" spans="12:21" ht="30" customHeight="1">
      <c r="L2" s="5"/>
      <c r="M2" s="6"/>
      <c r="N2" s="58" t="s">
        <v>40</v>
      </c>
      <c r="O2" s="58"/>
      <c r="P2" s="58"/>
      <c r="Q2" s="58"/>
      <c r="R2" s="58"/>
      <c r="S2" s="58"/>
      <c r="T2" s="6"/>
      <c r="U2" s="6"/>
    </row>
    <row r="3" spans="1:21" ht="6.75" customHeight="1">
      <c r="A3" s="33">
        <f>T5</f>
        <v>2</v>
      </c>
      <c r="B3" s="33">
        <f>T8</f>
        <v>1</v>
      </c>
      <c r="C3" s="33">
        <f aca="true" t="shared" si="0" ref="C3:D5">A3</f>
        <v>2</v>
      </c>
      <c r="D3" s="33">
        <f t="shared" si="0"/>
        <v>1</v>
      </c>
      <c r="L3" s="5"/>
      <c r="M3" s="6"/>
      <c r="N3" s="6"/>
      <c r="O3" s="6"/>
      <c r="P3" s="6"/>
      <c r="Q3" s="6"/>
      <c r="R3" s="6"/>
      <c r="S3" s="7"/>
      <c r="T3" s="6"/>
      <c r="U3" s="6"/>
    </row>
    <row r="4" spans="1:21" ht="18.75">
      <c r="A4" s="33">
        <f>Q5</f>
        <v>1</v>
      </c>
      <c r="B4" s="33">
        <f>Q8</f>
        <v>8</v>
      </c>
      <c r="C4" s="33">
        <f t="shared" si="0"/>
        <v>1</v>
      </c>
      <c r="D4" s="33">
        <f t="shared" si="0"/>
        <v>8</v>
      </c>
      <c r="L4" s="5"/>
      <c r="M4" s="6"/>
      <c r="N4" s="8" t="s">
        <v>2</v>
      </c>
      <c r="O4" s="6"/>
      <c r="P4" s="6"/>
      <c r="Q4" s="6"/>
      <c r="R4" s="6"/>
      <c r="S4" s="62" t="s">
        <v>6</v>
      </c>
      <c r="T4" s="62"/>
      <c r="U4" s="6"/>
    </row>
    <row r="5" spans="1:21" ht="18.75">
      <c r="A5" s="33">
        <f>P6*10</f>
        <v>0</v>
      </c>
      <c r="B5" s="33">
        <f>P9*10</f>
        <v>5</v>
      </c>
      <c r="C5" s="33">
        <f t="shared" si="0"/>
        <v>0</v>
      </c>
      <c r="D5" s="33">
        <f t="shared" si="0"/>
        <v>5</v>
      </c>
      <c r="L5" s="5"/>
      <c r="M5" s="9" t="s">
        <v>33</v>
      </c>
      <c r="N5" s="8" t="s">
        <v>4</v>
      </c>
      <c r="O5" s="6"/>
      <c r="P5" s="10" t="s">
        <v>3</v>
      </c>
      <c r="Q5" s="1">
        <v>1</v>
      </c>
      <c r="R5" s="6"/>
      <c r="S5" s="11" t="s">
        <v>7</v>
      </c>
      <c r="T5" s="2">
        <v>2</v>
      </c>
      <c r="U5" s="6"/>
    </row>
    <row r="6" spans="12:21" ht="18.75">
      <c r="L6" s="5"/>
      <c r="M6" s="6"/>
      <c r="N6" s="25" t="s">
        <v>35</v>
      </c>
      <c r="O6" s="6"/>
      <c r="P6" s="59">
        <v>0</v>
      </c>
      <c r="Q6" s="60"/>
      <c r="R6" s="6"/>
      <c r="S6" s="11"/>
      <c r="T6" s="12"/>
      <c r="U6" s="6"/>
    </row>
    <row r="7" spans="12:21" ht="7.5" customHeight="1">
      <c r="L7" s="5"/>
      <c r="M7" s="6"/>
      <c r="N7" s="8"/>
      <c r="O7" s="6"/>
      <c r="P7" s="13"/>
      <c r="Q7" s="13"/>
      <c r="R7" s="14"/>
      <c r="S7" s="11"/>
      <c r="T7" s="12"/>
      <c r="U7" s="6"/>
    </row>
    <row r="8" spans="1:21" ht="18.75">
      <c r="A8" s="34"/>
      <c r="L8" s="5"/>
      <c r="M8" s="9" t="s">
        <v>34</v>
      </c>
      <c r="N8" s="8" t="s">
        <v>5</v>
      </c>
      <c r="O8" s="6"/>
      <c r="P8" s="10" t="s">
        <v>3</v>
      </c>
      <c r="Q8" s="3">
        <v>8</v>
      </c>
      <c r="R8" s="6"/>
      <c r="S8" s="11" t="s">
        <v>7</v>
      </c>
      <c r="T8" s="2">
        <v>1</v>
      </c>
      <c r="U8" s="6"/>
    </row>
    <row r="9" spans="12:21" ht="18.75">
      <c r="L9" s="5"/>
      <c r="M9" s="6"/>
      <c r="N9" s="25" t="s">
        <v>36</v>
      </c>
      <c r="O9" s="6"/>
      <c r="P9" s="59">
        <v>0.5</v>
      </c>
      <c r="Q9" s="61"/>
      <c r="R9" s="6"/>
      <c r="S9" s="11"/>
      <c r="T9" s="12"/>
      <c r="U9" s="6"/>
    </row>
    <row r="10" spans="2:21" ht="37.5">
      <c r="B10" s="35"/>
      <c r="D10" s="35"/>
      <c r="E10" s="36"/>
      <c r="F10" s="36"/>
      <c r="G10" s="36"/>
      <c r="H10" s="36"/>
      <c r="I10" s="36"/>
      <c r="J10" s="36"/>
      <c r="K10" s="36"/>
      <c r="L10" s="16"/>
      <c r="M10" s="6"/>
      <c r="N10" s="6"/>
      <c r="O10" s="6"/>
      <c r="P10" s="17"/>
      <c r="Q10" s="17"/>
      <c r="R10" s="17"/>
      <c r="S10" s="18"/>
      <c r="T10" s="17"/>
      <c r="U10" s="17"/>
    </row>
    <row r="11" spans="2:21" ht="37.5">
      <c r="B11" s="35"/>
      <c r="D11" s="35"/>
      <c r="E11" s="36"/>
      <c r="F11" s="36"/>
      <c r="G11" s="36"/>
      <c r="H11" s="36"/>
      <c r="I11" s="36"/>
      <c r="J11" s="36"/>
      <c r="K11" s="36"/>
      <c r="L11" s="16"/>
      <c r="M11" s="39">
        <v>1</v>
      </c>
      <c r="N11" s="38" t="s">
        <v>42</v>
      </c>
      <c r="O11" s="40">
        <v>1</v>
      </c>
      <c r="P11" s="17"/>
      <c r="Q11" s="57" t="s">
        <v>43</v>
      </c>
      <c r="R11" s="57"/>
      <c r="S11" s="57"/>
      <c r="T11" s="17"/>
      <c r="U11" s="17"/>
    </row>
    <row r="12" spans="1:21" ht="37.5">
      <c r="A12" s="33">
        <f aca="true" ca="1" t="shared" si="1" ref="A12:A36">IF(RAND()&lt;($A$5/10),-1*ROUNDUP((RAND()^$A$3)*$A$4,0),ROUNDUP((RAND()^$A$3)*$A$4,0))</f>
        <v>1</v>
      </c>
      <c r="B12" s="33">
        <f ca="1">IF(RAND()&lt;($B$5/10),-1*ROUNDUP((RAND()^$B$3)*$B$4,0),ROUNDUP((RAND()^$B$3)*$B$4,0))</f>
        <v>-6</v>
      </c>
      <c r="C12" s="33">
        <f aca="true" ca="1" t="shared" si="2" ref="C12:C36">IF(RAND()&lt;($C$5/10),-1*ROUNDUP((RAND()^$C$3)*$C$4,0),ROUNDUP((RAND()^$C$3)*$C$4,0))</f>
        <v>1</v>
      </c>
      <c r="D12" s="33">
        <f aca="true" ca="1" t="shared" si="3" ref="D12:D36">IF(RAND()&lt;($D$5/10),-1*ROUNDUP((RAND()^$D$3)*$D$4,0),ROUNDUP((RAND()^$D$3)*$D$4,0))</f>
        <v>-4</v>
      </c>
      <c r="E12" s="23">
        <f>A12*C12</f>
        <v>1</v>
      </c>
      <c r="F12" s="23">
        <f>A12*D12+B12*C12</f>
        <v>-10</v>
      </c>
      <c r="G12" s="23">
        <f>B12*D12</f>
        <v>24</v>
      </c>
      <c r="H12" s="23" t="str">
        <f>"("&amp;IF(A12=1,"",IF(A12=-1,"-",A12))&amp;"x"&amp;IF(B12=0,"",IF(B12&gt;0," + "," - ")&amp;ABS(B12))&amp;")"&amp;"("&amp;IF(C12=1,"",IF(C12=-1,"-",C12))&amp;"x"&amp;IF(D12=0,"",IF(D12&gt;0," + "," - ")&amp;ABS(D12))&amp;")"</f>
        <v>(x - 6)(x - 4)</v>
      </c>
      <c r="I12" s="33" t="str">
        <f>IF(E12=0,"",IF(E12=1,"",IF(E12=-1,"-",E12))&amp;"x²")&amp;IF(E12=0,IF(F12=0,"",IF(F12=1,"",IF(F12=-1,"-",F12))&amp;"x"),IF(F12=0,"",IF(F12=1," + ",IF(F12=-1," - ",IF(F12&gt;0," + "," - ")&amp;ABS(F12)))&amp;"x"))&amp;IF(AND(E12=0,F12=0),IF(G12&lt;0,"-","")&amp;ABS(G12),IF(G12=0,"",IF(G12&lt;0," - "," + ")&amp;ABS(G12)))</f>
        <v>x² - 10x + 24</v>
      </c>
      <c r="J12" s="34" t="s">
        <v>69</v>
      </c>
      <c r="K12" s="33" t="s">
        <v>59</v>
      </c>
      <c r="L12" s="24"/>
      <c r="M12" s="19" t="s">
        <v>8</v>
      </c>
      <c r="N12" s="41" t="str">
        <f aca="true" t="shared" si="4" ref="N12:N36">IF($M$11=1,J12,"")</f>
        <v>(x + 2)(x + 7)</v>
      </c>
      <c r="O12" s="37" t="s">
        <v>1</v>
      </c>
      <c r="P12" s="56" t="str">
        <f aca="true" t="shared" si="5" ref="P12:P36">IF($O$11=1,K12,"")</f>
        <v>x² + 9x + 14</v>
      </c>
      <c r="Q12" s="56"/>
      <c r="R12" s="56"/>
      <c r="S12" s="56"/>
      <c r="T12" s="56"/>
      <c r="U12" s="6"/>
    </row>
    <row r="13" spans="1:21" ht="37.5">
      <c r="A13" s="33">
        <f ca="1" t="shared" si="1"/>
        <v>1</v>
      </c>
      <c r="B13" s="33">
        <f aca="true" ca="1" t="shared" si="6" ref="B13:B36">IF(RAND()&lt;($B$5/10),-1*ROUNDUP((RAND()^$B$3)*$B$4,0),ROUNDUP((RAND()^$B$3)*$B$4,0))</f>
        <v>7</v>
      </c>
      <c r="C13" s="33">
        <f ca="1" t="shared" si="2"/>
        <v>1</v>
      </c>
      <c r="D13" s="33">
        <f ca="1" t="shared" si="3"/>
        <v>-7</v>
      </c>
      <c r="E13" s="23">
        <f aca="true" t="shared" si="7" ref="E13:E36">A13*C13</f>
        <v>1</v>
      </c>
      <c r="F13" s="23">
        <f aca="true" t="shared" si="8" ref="F13:F36">A13*D13+B13*C13</f>
        <v>0</v>
      </c>
      <c r="G13" s="23">
        <f aca="true" t="shared" si="9" ref="G13:G36">B13*D13</f>
        <v>-49</v>
      </c>
      <c r="H13" s="23" t="str">
        <f aca="true" t="shared" si="10" ref="H13:H36">"("&amp;IF(A13=1,"",IF(A13=-1,"-",A13))&amp;"x"&amp;IF(B13=0,"",IF(B13&gt;0," + "," - ")&amp;ABS(B13))&amp;")"&amp;"("&amp;IF(C13=1,"",IF(C13=-1,"-",C13))&amp;"x"&amp;IF(D13=0,"",IF(D13&gt;0," + "," - ")&amp;ABS(D13))&amp;")"</f>
        <v>(x + 7)(x - 7)</v>
      </c>
      <c r="I13" s="33" t="str">
        <f aca="true" t="shared" si="11" ref="I13:I36">IF(E13=0,"",IF(E13=1,"",IF(E13=-1,"-",E13))&amp;"x²")&amp;IF(E13=0,IF(F13=0,"",IF(F13=1,"",IF(F13=-1,"-",F13))&amp;"x"),IF(F13=0,"",IF(F13=1," + ",IF(F13=-1," - ",IF(F13&gt;0," + "," - ")&amp;ABS(F13)))&amp;"x"))&amp;IF(AND(E13=0,F13=0),IF(G13&lt;0,"-","")&amp;ABS(G13),IF(G13=0,"",IF(G13&lt;0," - "," + ")&amp;ABS(G13)))</f>
        <v>x² - 49</v>
      </c>
      <c r="J13" s="33" t="s">
        <v>70</v>
      </c>
      <c r="K13" s="33" t="s">
        <v>71</v>
      </c>
      <c r="L13" s="24"/>
      <c r="M13" s="19" t="s">
        <v>9</v>
      </c>
      <c r="N13" s="41" t="str">
        <f t="shared" si="4"/>
        <v>(x - 1)(x - 2)</v>
      </c>
      <c r="O13" s="37" t="s">
        <v>1</v>
      </c>
      <c r="P13" s="56" t="str">
        <f t="shared" si="5"/>
        <v>x² - 3x + 2</v>
      </c>
      <c r="Q13" s="56"/>
      <c r="R13" s="56"/>
      <c r="S13" s="56"/>
      <c r="T13" s="56"/>
      <c r="U13" s="17"/>
    </row>
    <row r="14" spans="1:21" ht="37.5">
      <c r="A14" s="33">
        <f ca="1" t="shared" si="1"/>
        <v>1</v>
      </c>
      <c r="B14" s="33">
        <f ca="1" t="shared" si="6"/>
        <v>-1</v>
      </c>
      <c r="C14" s="33">
        <f ca="1" t="shared" si="2"/>
        <v>1</v>
      </c>
      <c r="D14" s="33">
        <f ca="1" t="shared" si="3"/>
        <v>2</v>
      </c>
      <c r="E14" s="23">
        <f t="shared" si="7"/>
        <v>1</v>
      </c>
      <c r="F14" s="23">
        <f t="shared" si="8"/>
        <v>1</v>
      </c>
      <c r="G14" s="23">
        <f t="shared" si="9"/>
        <v>-2</v>
      </c>
      <c r="H14" s="23" t="str">
        <f t="shared" si="10"/>
        <v>(x - 1)(x + 2)</v>
      </c>
      <c r="I14" s="33" t="str">
        <f t="shared" si="11"/>
        <v>x² + x - 2</v>
      </c>
      <c r="J14" s="33" t="s">
        <v>72</v>
      </c>
      <c r="K14" s="33" t="s">
        <v>73</v>
      </c>
      <c r="L14" s="24"/>
      <c r="M14" s="19" t="s">
        <v>10</v>
      </c>
      <c r="N14" s="41" t="str">
        <f t="shared" si="4"/>
        <v>(x + 5)(x - 1)</v>
      </c>
      <c r="O14" s="37" t="s">
        <v>1</v>
      </c>
      <c r="P14" s="56" t="str">
        <f t="shared" si="5"/>
        <v>x² + 4x - 5</v>
      </c>
      <c r="Q14" s="56"/>
      <c r="R14" s="56"/>
      <c r="S14" s="56"/>
      <c r="T14" s="56"/>
      <c r="U14" s="6"/>
    </row>
    <row r="15" spans="1:21" ht="37.5">
      <c r="A15" s="33">
        <f ca="1" t="shared" si="1"/>
        <v>1</v>
      </c>
      <c r="B15" s="33">
        <f ca="1" t="shared" si="6"/>
        <v>-6</v>
      </c>
      <c r="C15" s="33">
        <f ca="1" t="shared" si="2"/>
        <v>1</v>
      </c>
      <c r="D15" s="33">
        <f ca="1" t="shared" si="3"/>
        <v>-8</v>
      </c>
      <c r="E15" s="23">
        <f t="shared" si="7"/>
        <v>1</v>
      </c>
      <c r="F15" s="23">
        <f t="shared" si="8"/>
        <v>-14</v>
      </c>
      <c r="G15" s="23">
        <f t="shared" si="9"/>
        <v>48</v>
      </c>
      <c r="H15" s="23" t="str">
        <f t="shared" si="10"/>
        <v>(x - 6)(x - 8)</v>
      </c>
      <c r="I15" s="33" t="str">
        <f t="shared" si="11"/>
        <v>x² - 14x + 48</v>
      </c>
      <c r="J15" s="33" t="s">
        <v>68</v>
      </c>
      <c r="K15" s="33" t="s">
        <v>52</v>
      </c>
      <c r="L15" s="24"/>
      <c r="M15" s="19" t="s">
        <v>11</v>
      </c>
      <c r="N15" s="41" t="str">
        <f t="shared" si="4"/>
        <v>(x - 6)(x + 6)</v>
      </c>
      <c r="O15" s="37" t="s">
        <v>1</v>
      </c>
      <c r="P15" s="56" t="str">
        <f t="shared" si="5"/>
        <v>x² - 36</v>
      </c>
      <c r="Q15" s="56"/>
      <c r="R15" s="56"/>
      <c r="S15" s="56"/>
      <c r="T15" s="56"/>
      <c r="U15" s="6"/>
    </row>
    <row r="16" spans="1:21" ht="37.5">
      <c r="A16" s="33">
        <f ca="1" t="shared" si="1"/>
        <v>1</v>
      </c>
      <c r="B16" s="33">
        <f ca="1" t="shared" si="6"/>
        <v>5</v>
      </c>
      <c r="C16" s="33">
        <f ca="1" t="shared" si="2"/>
        <v>1</v>
      </c>
      <c r="D16" s="33">
        <f ca="1" t="shared" si="3"/>
        <v>2</v>
      </c>
      <c r="E16" s="23">
        <f t="shared" si="7"/>
        <v>1</v>
      </c>
      <c r="F16" s="23">
        <f t="shared" si="8"/>
        <v>7</v>
      </c>
      <c r="G16" s="23">
        <f t="shared" si="9"/>
        <v>10</v>
      </c>
      <c r="H16" s="23" t="str">
        <f t="shared" si="10"/>
        <v>(x + 5)(x + 2)</v>
      </c>
      <c r="I16" s="33" t="str">
        <f t="shared" si="11"/>
        <v>x² + 7x + 10</v>
      </c>
      <c r="J16" s="33" t="s">
        <v>67</v>
      </c>
      <c r="K16" s="33" t="s">
        <v>60</v>
      </c>
      <c r="L16" s="24"/>
      <c r="M16" s="19" t="s">
        <v>12</v>
      </c>
      <c r="N16" s="41" t="str">
        <f t="shared" si="4"/>
        <v>(x + 7)(x + 3)</v>
      </c>
      <c r="O16" s="37" t="s">
        <v>1</v>
      </c>
      <c r="P16" s="56" t="str">
        <f t="shared" si="5"/>
        <v>x² + 10x + 21</v>
      </c>
      <c r="Q16" s="56"/>
      <c r="R16" s="56"/>
      <c r="S16" s="56"/>
      <c r="T16" s="56"/>
      <c r="U16" s="6"/>
    </row>
    <row r="17" spans="1:21" ht="37.5">
      <c r="A17" s="33">
        <f ca="1" t="shared" si="1"/>
        <v>1</v>
      </c>
      <c r="B17" s="33">
        <f ca="1" t="shared" si="6"/>
        <v>-4</v>
      </c>
      <c r="C17" s="33">
        <f ca="1" t="shared" si="2"/>
        <v>1</v>
      </c>
      <c r="D17" s="33">
        <f ca="1" t="shared" si="3"/>
        <v>6</v>
      </c>
      <c r="E17" s="23">
        <f t="shared" si="7"/>
        <v>1</v>
      </c>
      <c r="F17" s="23">
        <f t="shared" si="8"/>
        <v>2</v>
      </c>
      <c r="G17" s="23">
        <f t="shared" si="9"/>
        <v>-24</v>
      </c>
      <c r="H17" s="23" t="str">
        <f t="shared" si="10"/>
        <v>(x - 4)(x + 6)</v>
      </c>
      <c r="I17" s="33" t="str">
        <f t="shared" si="11"/>
        <v>x² + 2x - 24</v>
      </c>
      <c r="J17" s="33" t="s">
        <v>57</v>
      </c>
      <c r="K17" s="33" t="s">
        <v>58</v>
      </c>
      <c r="L17" s="24"/>
      <c r="M17" s="19" t="s">
        <v>13</v>
      </c>
      <c r="N17" s="41" t="str">
        <f t="shared" si="4"/>
        <v>(x - 7)(x - 6)</v>
      </c>
      <c r="O17" s="37" t="s">
        <v>1</v>
      </c>
      <c r="P17" s="56" t="str">
        <f t="shared" si="5"/>
        <v>x² - 13x + 42</v>
      </c>
      <c r="Q17" s="56"/>
      <c r="R17" s="56"/>
      <c r="S17" s="56"/>
      <c r="T17" s="56"/>
      <c r="U17" s="6"/>
    </row>
    <row r="18" spans="1:21" ht="37.5">
      <c r="A18" s="33">
        <f ca="1" t="shared" si="1"/>
        <v>1</v>
      </c>
      <c r="B18" s="33">
        <f ca="1" t="shared" si="6"/>
        <v>-6</v>
      </c>
      <c r="C18" s="33">
        <f ca="1" t="shared" si="2"/>
        <v>1</v>
      </c>
      <c r="D18" s="33">
        <f ca="1" t="shared" si="3"/>
        <v>3</v>
      </c>
      <c r="E18" s="23">
        <f t="shared" si="7"/>
        <v>1</v>
      </c>
      <c r="F18" s="23">
        <f t="shared" si="8"/>
        <v>-3</v>
      </c>
      <c r="G18" s="23">
        <f t="shared" si="9"/>
        <v>-18</v>
      </c>
      <c r="H18" s="23" t="str">
        <f t="shared" si="10"/>
        <v>(x - 6)(x + 3)</v>
      </c>
      <c r="I18" s="33" t="str">
        <f t="shared" si="11"/>
        <v>x² - 3x - 18</v>
      </c>
      <c r="J18" s="23" t="s">
        <v>74</v>
      </c>
      <c r="K18" s="23" t="s">
        <v>75</v>
      </c>
      <c r="L18" s="24"/>
      <c r="M18" s="19" t="s">
        <v>14</v>
      </c>
      <c r="N18" s="41" t="str">
        <f t="shared" si="4"/>
        <v>(x + 2)(x - 5)</v>
      </c>
      <c r="O18" s="37" t="s">
        <v>1</v>
      </c>
      <c r="P18" s="56" t="str">
        <f t="shared" si="5"/>
        <v>x² - 3x - 10</v>
      </c>
      <c r="Q18" s="56"/>
      <c r="R18" s="56"/>
      <c r="S18" s="56"/>
      <c r="T18" s="56"/>
      <c r="U18" s="6"/>
    </row>
    <row r="19" spans="1:21" ht="37.5">
      <c r="A19" s="33">
        <f ca="1" t="shared" si="1"/>
        <v>1</v>
      </c>
      <c r="B19" s="33">
        <f ca="1" t="shared" si="6"/>
        <v>6</v>
      </c>
      <c r="C19" s="33">
        <f ca="1" t="shared" si="2"/>
        <v>1</v>
      </c>
      <c r="D19" s="33">
        <f ca="1" t="shared" si="3"/>
        <v>-4</v>
      </c>
      <c r="E19" s="23">
        <f t="shared" si="7"/>
        <v>1</v>
      </c>
      <c r="F19" s="23">
        <f t="shared" si="8"/>
        <v>2</v>
      </c>
      <c r="G19" s="23">
        <f t="shared" si="9"/>
        <v>-24</v>
      </c>
      <c r="H19" s="23" t="str">
        <f t="shared" si="10"/>
        <v>(x + 6)(x - 4)</v>
      </c>
      <c r="I19" s="33" t="str">
        <f t="shared" si="11"/>
        <v>x² + 2x - 24</v>
      </c>
      <c r="J19" s="23" t="s">
        <v>76</v>
      </c>
      <c r="K19" s="23" t="s">
        <v>77</v>
      </c>
      <c r="L19" s="24"/>
      <c r="M19" s="19" t="s">
        <v>15</v>
      </c>
      <c r="N19" s="41" t="str">
        <f t="shared" si="4"/>
        <v>(x - 5)(x - 6)</v>
      </c>
      <c r="O19" s="37" t="s">
        <v>1</v>
      </c>
      <c r="P19" s="56" t="str">
        <f t="shared" si="5"/>
        <v>x² - 11x + 30</v>
      </c>
      <c r="Q19" s="56"/>
      <c r="R19" s="56"/>
      <c r="S19" s="56"/>
      <c r="T19" s="56"/>
      <c r="U19" s="6"/>
    </row>
    <row r="20" spans="1:21" ht="37.5">
      <c r="A20" s="33">
        <f ca="1" t="shared" si="1"/>
        <v>1</v>
      </c>
      <c r="B20" s="33">
        <f ca="1" t="shared" si="6"/>
        <v>3</v>
      </c>
      <c r="C20" s="33">
        <f ca="1" t="shared" si="2"/>
        <v>1</v>
      </c>
      <c r="D20" s="33">
        <f ca="1" t="shared" si="3"/>
        <v>-5</v>
      </c>
      <c r="E20" s="23">
        <f t="shared" si="7"/>
        <v>1</v>
      </c>
      <c r="F20" s="23">
        <f t="shared" si="8"/>
        <v>-2</v>
      </c>
      <c r="G20" s="23">
        <f t="shared" si="9"/>
        <v>-15</v>
      </c>
      <c r="H20" s="23" t="str">
        <f t="shared" si="10"/>
        <v>(x + 3)(x - 5)</v>
      </c>
      <c r="I20" s="33" t="str">
        <f t="shared" si="11"/>
        <v>x² - 2x - 15</v>
      </c>
      <c r="J20" s="23" t="s">
        <v>65</v>
      </c>
      <c r="K20" s="23" t="s">
        <v>66</v>
      </c>
      <c r="L20" s="24"/>
      <c r="M20" s="19" t="s">
        <v>16</v>
      </c>
      <c r="N20" s="41" t="str">
        <f t="shared" si="4"/>
        <v>(x + 3)(x - 8)</v>
      </c>
      <c r="O20" s="37" t="s">
        <v>1</v>
      </c>
      <c r="P20" s="56" t="str">
        <f t="shared" si="5"/>
        <v>x² - 5x - 24</v>
      </c>
      <c r="Q20" s="56"/>
      <c r="R20" s="56"/>
      <c r="S20" s="56"/>
      <c r="T20" s="56"/>
      <c r="U20" s="6"/>
    </row>
    <row r="21" spans="1:21" ht="37.5">
      <c r="A21" s="33">
        <f ca="1" t="shared" si="1"/>
        <v>1</v>
      </c>
      <c r="B21" s="33">
        <f ca="1" t="shared" si="6"/>
        <v>7</v>
      </c>
      <c r="C21" s="33">
        <f ca="1" t="shared" si="2"/>
        <v>1</v>
      </c>
      <c r="D21" s="33">
        <f ca="1" t="shared" si="3"/>
        <v>2</v>
      </c>
      <c r="E21" s="23">
        <f t="shared" si="7"/>
        <v>1</v>
      </c>
      <c r="F21" s="23">
        <f t="shared" si="8"/>
        <v>9</v>
      </c>
      <c r="G21" s="23">
        <f t="shared" si="9"/>
        <v>14</v>
      </c>
      <c r="H21" s="23" t="str">
        <f t="shared" si="10"/>
        <v>(x + 7)(x + 2)</v>
      </c>
      <c r="I21" s="33" t="str">
        <f t="shared" si="11"/>
        <v>x² + 9x + 14</v>
      </c>
      <c r="J21" s="23" t="s">
        <v>78</v>
      </c>
      <c r="K21" s="23" t="s">
        <v>79</v>
      </c>
      <c r="L21" s="24"/>
      <c r="M21" s="19" t="s">
        <v>17</v>
      </c>
      <c r="N21" s="41" t="str">
        <f t="shared" si="4"/>
        <v>(x - 3)(x + 1)</v>
      </c>
      <c r="O21" s="37" t="s">
        <v>1</v>
      </c>
      <c r="P21" s="56" t="str">
        <f t="shared" si="5"/>
        <v>x² - 2x - 3</v>
      </c>
      <c r="Q21" s="56"/>
      <c r="R21" s="56"/>
      <c r="S21" s="56"/>
      <c r="T21" s="56"/>
      <c r="U21" s="6"/>
    </row>
    <row r="22" spans="1:21" ht="37.5">
      <c r="A22" s="33">
        <f ca="1" t="shared" si="1"/>
        <v>1</v>
      </c>
      <c r="B22" s="33">
        <f ca="1" t="shared" si="6"/>
        <v>-6</v>
      </c>
      <c r="C22" s="33">
        <f ca="1" t="shared" si="2"/>
        <v>1</v>
      </c>
      <c r="D22" s="33">
        <f ca="1" t="shared" si="3"/>
        <v>7</v>
      </c>
      <c r="E22" s="23">
        <f t="shared" si="7"/>
        <v>1</v>
      </c>
      <c r="F22" s="23">
        <f t="shared" si="8"/>
        <v>1</v>
      </c>
      <c r="G22" s="23">
        <f t="shared" si="9"/>
        <v>-42</v>
      </c>
      <c r="H22" s="23" t="str">
        <f t="shared" si="10"/>
        <v>(x - 6)(x + 7)</v>
      </c>
      <c r="I22" s="33" t="str">
        <f t="shared" si="11"/>
        <v>x² + x - 42</v>
      </c>
      <c r="J22" s="23" t="s">
        <v>80</v>
      </c>
      <c r="K22" s="23" t="s">
        <v>81</v>
      </c>
      <c r="L22" s="24"/>
      <c r="M22" s="19" t="s">
        <v>18</v>
      </c>
      <c r="N22" s="41" t="str">
        <f t="shared" si="4"/>
        <v>(x + 2)(x - 2)</v>
      </c>
      <c r="O22" s="37" t="s">
        <v>1</v>
      </c>
      <c r="P22" s="56" t="str">
        <f t="shared" si="5"/>
        <v>x² - 4</v>
      </c>
      <c r="Q22" s="56"/>
      <c r="R22" s="56"/>
      <c r="S22" s="56"/>
      <c r="T22" s="56"/>
      <c r="U22" s="6"/>
    </row>
    <row r="23" spans="1:21" ht="37.5">
      <c r="A23" s="33">
        <f ca="1" t="shared" si="1"/>
        <v>1</v>
      </c>
      <c r="B23" s="33">
        <f ca="1" t="shared" si="6"/>
        <v>4</v>
      </c>
      <c r="C23" s="33">
        <f ca="1" t="shared" si="2"/>
        <v>1</v>
      </c>
      <c r="D23" s="33">
        <f ca="1" t="shared" si="3"/>
        <v>-7</v>
      </c>
      <c r="E23" s="23">
        <f t="shared" si="7"/>
        <v>1</v>
      </c>
      <c r="F23" s="23">
        <f t="shared" si="8"/>
        <v>-3</v>
      </c>
      <c r="G23" s="23">
        <f t="shared" si="9"/>
        <v>-28</v>
      </c>
      <c r="H23" s="23" t="str">
        <f t="shared" si="10"/>
        <v>(x + 4)(x - 7)</v>
      </c>
      <c r="I23" s="33" t="str">
        <f t="shared" si="11"/>
        <v>x² - 3x - 28</v>
      </c>
      <c r="J23" s="23" t="s">
        <v>55</v>
      </c>
      <c r="K23" s="23" t="s">
        <v>56</v>
      </c>
      <c r="L23" s="24"/>
      <c r="M23" s="19" t="s">
        <v>19</v>
      </c>
      <c r="N23" s="41" t="str">
        <f t="shared" si="4"/>
        <v>(x + 2)(x - 4)</v>
      </c>
      <c r="O23" s="37" t="s">
        <v>1</v>
      </c>
      <c r="P23" s="56" t="str">
        <f t="shared" si="5"/>
        <v>x² - 2x - 8</v>
      </c>
      <c r="Q23" s="56"/>
      <c r="R23" s="56"/>
      <c r="S23" s="56"/>
      <c r="T23" s="56"/>
      <c r="U23" s="6"/>
    </row>
    <row r="24" spans="1:21" ht="37.5">
      <c r="A24" s="33">
        <f ca="1" t="shared" si="1"/>
        <v>1</v>
      </c>
      <c r="B24" s="33">
        <f ca="1" t="shared" si="6"/>
        <v>-8</v>
      </c>
      <c r="C24" s="33">
        <f ca="1" t="shared" si="2"/>
        <v>1</v>
      </c>
      <c r="D24" s="33">
        <f ca="1" t="shared" si="3"/>
        <v>1</v>
      </c>
      <c r="E24" s="23">
        <f t="shared" si="7"/>
        <v>1</v>
      </c>
      <c r="F24" s="23">
        <f t="shared" si="8"/>
        <v>-7</v>
      </c>
      <c r="G24" s="23">
        <f t="shared" si="9"/>
        <v>-8</v>
      </c>
      <c r="H24" s="23" t="str">
        <f t="shared" si="10"/>
        <v>(x - 8)(x + 1)</v>
      </c>
      <c r="I24" s="33" t="str">
        <f t="shared" si="11"/>
        <v>x² - 7x - 8</v>
      </c>
      <c r="J24" s="23" t="s">
        <v>82</v>
      </c>
      <c r="K24" s="23" t="s">
        <v>83</v>
      </c>
      <c r="L24" s="24"/>
      <c r="M24" s="19" t="s">
        <v>20</v>
      </c>
      <c r="N24" s="41" t="str">
        <f t="shared" si="4"/>
        <v>(x - 3)(x + 5)</v>
      </c>
      <c r="O24" s="37" t="s">
        <v>1</v>
      </c>
      <c r="P24" s="56" t="str">
        <f t="shared" si="5"/>
        <v>x² + 2x - 15</v>
      </c>
      <c r="Q24" s="56"/>
      <c r="R24" s="56"/>
      <c r="S24" s="56"/>
      <c r="T24" s="56"/>
      <c r="U24" s="6"/>
    </row>
    <row r="25" spans="1:21" ht="37.5">
      <c r="A25" s="33">
        <f ca="1" t="shared" si="1"/>
        <v>1</v>
      </c>
      <c r="B25" s="33">
        <f ca="1" t="shared" si="6"/>
        <v>4</v>
      </c>
      <c r="C25" s="33">
        <f ca="1" t="shared" si="2"/>
        <v>1</v>
      </c>
      <c r="D25" s="33">
        <f ca="1" t="shared" si="3"/>
        <v>3</v>
      </c>
      <c r="E25" s="23">
        <f t="shared" si="7"/>
        <v>1</v>
      </c>
      <c r="F25" s="23">
        <f t="shared" si="8"/>
        <v>7</v>
      </c>
      <c r="G25" s="23">
        <f t="shared" si="9"/>
        <v>12</v>
      </c>
      <c r="H25" s="23" t="str">
        <f t="shared" si="10"/>
        <v>(x + 4)(x + 3)</v>
      </c>
      <c r="I25" s="33" t="str">
        <f t="shared" si="11"/>
        <v>x² + 7x + 12</v>
      </c>
      <c r="J25" s="23" t="s">
        <v>84</v>
      </c>
      <c r="K25" s="23" t="s">
        <v>85</v>
      </c>
      <c r="L25" s="24"/>
      <c r="M25" s="19" t="s">
        <v>21</v>
      </c>
      <c r="N25" s="41" t="str">
        <f t="shared" si="4"/>
        <v>(x - 5)(x + 8)</v>
      </c>
      <c r="O25" s="37" t="s">
        <v>1</v>
      </c>
      <c r="P25" s="56" t="str">
        <f t="shared" si="5"/>
        <v>x² + 3x - 40</v>
      </c>
      <c r="Q25" s="56"/>
      <c r="R25" s="56"/>
      <c r="S25" s="56"/>
      <c r="T25" s="56"/>
      <c r="U25" s="6"/>
    </row>
    <row r="26" spans="1:21" ht="37.5">
      <c r="A26" s="33">
        <f ca="1" t="shared" si="1"/>
        <v>1</v>
      </c>
      <c r="B26" s="33">
        <f ca="1" t="shared" si="6"/>
        <v>6</v>
      </c>
      <c r="C26" s="33">
        <f ca="1" t="shared" si="2"/>
        <v>1</v>
      </c>
      <c r="D26" s="33">
        <f ca="1" t="shared" si="3"/>
        <v>-8</v>
      </c>
      <c r="E26" s="23">
        <f t="shared" si="7"/>
        <v>1</v>
      </c>
      <c r="F26" s="23">
        <f t="shared" si="8"/>
        <v>-2</v>
      </c>
      <c r="G26" s="23">
        <f t="shared" si="9"/>
        <v>-48</v>
      </c>
      <c r="H26" s="23" t="str">
        <f t="shared" si="10"/>
        <v>(x + 6)(x - 8)</v>
      </c>
      <c r="I26" s="33" t="str">
        <f t="shared" si="11"/>
        <v>x² - 2x - 48</v>
      </c>
      <c r="J26" s="23" t="s">
        <v>53</v>
      </c>
      <c r="K26" s="23" t="s">
        <v>54</v>
      </c>
      <c r="L26" s="24"/>
      <c r="M26" s="19" t="s">
        <v>22</v>
      </c>
      <c r="N26" s="41" t="str">
        <f t="shared" si="4"/>
        <v>(x + 1)(x + 4)</v>
      </c>
      <c r="O26" s="37" t="s">
        <v>1</v>
      </c>
      <c r="P26" s="56" t="str">
        <f t="shared" si="5"/>
        <v>x² + 5x + 4</v>
      </c>
      <c r="Q26" s="56"/>
      <c r="R26" s="56"/>
      <c r="S26" s="56"/>
      <c r="T26" s="56"/>
      <c r="U26" s="6"/>
    </row>
    <row r="27" spans="1:21" ht="37.5">
      <c r="A27" s="33">
        <f ca="1" t="shared" si="1"/>
        <v>1</v>
      </c>
      <c r="B27" s="33">
        <f ca="1" t="shared" si="6"/>
        <v>3</v>
      </c>
      <c r="C27" s="33">
        <f ca="1" t="shared" si="2"/>
        <v>1</v>
      </c>
      <c r="D27" s="33">
        <f ca="1" t="shared" si="3"/>
        <v>-4</v>
      </c>
      <c r="E27" s="23">
        <f t="shared" si="7"/>
        <v>1</v>
      </c>
      <c r="F27" s="23">
        <f t="shared" si="8"/>
        <v>-1</v>
      </c>
      <c r="G27" s="23">
        <f t="shared" si="9"/>
        <v>-12</v>
      </c>
      <c r="H27" s="23" t="str">
        <f t="shared" si="10"/>
        <v>(x + 3)(x - 4)</v>
      </c>
      <c r="I27" s="33" t="str">
        <f t="shared" si="11"/>
        <v>x² - x - 12</v>
      </c>
      <c r="J27" s="23" t="s">
        <v>86</v>
      </c>
      <c r="K27" s="23" t="s">
        <v>50</v>
      </c>
      <c r="L27" s="24"/>
      <c r="M27" s="19" t="s">
        <v>23</v>
      </c>
      <c r="N27" s="41" t="str">
        <f t="shared" si="4"/>
        <v>(x + 6)(x + 1)</v>
      </c>
      <c r="O27" s="37" t="s">
        <v>1</v>
      </c>
      <c r="P27" s="56" t="str">
        <f t="shared" si="5"/>
        <v>x² + 7x + 6</v>
      </c>
      <c r="Q27" s="56"/>
      <c r="R27" s="56"/>
      <c r="S27" s="56"/>
      <c r="T27" s="56"/>
      <c r="U27" s="6"/>
    </row>
    <row r="28" spans="1:21" ht="37.5">
      <c r="A28" s="33">
        <f ca="1" t="shared" si="1"/>
        <v>1</v>
      </c>
      <c r="B28" s="33">
        <f ca="1" t="shared" si="6"/>
        <v>-8</v>
      </c>
      <c r="C28" s="33">
        <f ca="1" t="shared" si="2"/>
        <v>1</v>
      </c>
      <c r="D28" s="33">
        <f ca="1" t="shared" si="3"/>
        <v>7</v>
      </c>
      <c r="E28" s="23">
        <f t="shared" si="7"/>
        <v>1</v>
      </c>
      <c r="F28" s="23">
        <f t="shared" si="8"/>
        <v>-1</v>
      </c>
      <c r="G28" s="23">
        <f t="shared" si="9"/>
        <v>-56</v>
      </c>
      <c r="H28" s="23" t="str">
        <f t="shared" si="10"/>
        <v>(x - 8)(x + 7)</v>
      </c>
      <c r="I28" s="33" t="str">
        <f t="shared" si="11"/>
        <v>x² - x - 56</v>
      </c>
      <c r="J28" s="23" t="s">
        <v>87</v>
      </c>
      <c r="K28" s="23" t="s">
        <v>88</v>
      </c>
      <c r="L28" s="24"/>
      <c r="M28" s="19" t="s">
        <v>24</v>
      </c>
      <c r="N28" s="41" t="str">
        <f t="shared" si="4"/>
        <v>(x - 2)(x + 8)</v>
      </c>
      <c r="O28" s="37" t="s">
        <v>1</v>
      </c>
      <c r="P28" s="56" t="str">
        <f t="shared" si="5"/>
        <v>x² + 6x - 16</v>
      </c>
      <c r="Q28" s="56"/>
      <c r="R28" s="56"/>
      <c r="S28" s="56"/>
      <c r="T28" s="56"/>
      <c r="U28" s="6"/>
    </row>
    <row r="29" spans="1:21" ht="37.5">
      <c r="A29" s="33">
        <f ca="1" t="shared" si="1"/>
        <v>1</v>
      </c>
      <c r="B29" s="33">
        <f ca="1" t="shared" si="6"/>
        <v>-7</v>
      </c>
      <c r="C29" s="33">
        <f ca="1" t="shared" si="2"/>
        <v>1</v>
      </c>
      <c r="D29" s="33">
        <f ca="1" t="shared" si="3"/>
        <v>4</v>
      </c>
      <c r="E29" s="23">
        <f t="shared" si="7"/>
        <v>1</v>
      </c>
      <c r="F29" s="23">
        <f t="shared" si="8"/>
        <v>-3</v>
      </c>
      <c r="G29" s="23">
        <f t="shared" si="9"/>
        <v>-28</v>
      </c>
      <c r="H29" s="23" t="str">
        <f t="shared" si="10"/>
        <v>(x - 7)(x + 4)</v>
      </c>
      <c r="I29" s="33" t="str">
        <f t="shared" si="11"/>
        <v>x² - 3x - 28</v>
      </c>
      <c r="J29" s="23" t="s">
        <v>89</v>
      </c>
      <c r="K29" s="23" t="s">
        <v>90</v>
      </c>
      <c r="L29" s="24"/>
      <c r="M29" s="19" t="s">
        <v>25</v>
      </c>
      <c r="N29" s="41" t="str">
        <f t="shared" si="4"/>
        <v>(x - 8)(x - 8)</v>
      </c>
      <c r="O29" s="37" t="s">
        <v>1</v>
      </c>
      <c r="P29" s="56" t="str">
        <f t="shared" si="5"/>
        <v>x² - 16x + 64</v>
      </c>
      <c r="Q29" s="56"/>
      <c r="R29" s="56"/>
      <c r="S29" s="56"/>
      <c r="T29" s="56"/>
      <c r="U29" s="6"/>
    </row>
    <row r="30" spans="1:21" ht="37.5">
      <c r="A30" s="33">
        <f ca="1" t="shared" si="1"/>
        <v>1</v>
      </c>
      <c r="B30" s="33">
        <f ca="1" t="shared" si="6"/>
        <v>3</v>
      </c>
      <c r="C30" s="33">
        <f ca="1" t="shared" si="2"/>
        <v>1</v>
      </c>
      <c r="D30" s="33">
        <f ca="1" t="shared" si="3"/>
        <v>2</v>
      </c>
      <c r="E30" s="23">
        <f t="shared" si="7"/>
        <v>1</v>
      </c>
      <c r="F30" s="23">
        <f t="shared" si="8"/>
        <v>5</v>
      </c>
      <c r="G30" s="23">
        <f t="shared" si="9"/>
        <v>6</v>
      </c>
      <c r="H30" s="23" t="str">
        <f t="shared" si="10"/>
        <v>(x + 3)(x + 2)</v>
      </c>
      <c r="I30" s="33" t="str">
        <f t="shared" si="11"/>
        <v>x² + 5x + 6</v>
      </c>
      <c r="J30" s="23" t="s">
        <v>91</v>
      </c>
      <c r="K30" s="23" t="s">
        <v>92</v>
      </c>
      <c r="L30" s="24"/>
      <c r="M30" s="19" t="s">
        <v>26</v>
      </c>
      <c r="N30" s="41" t="str">
        <f t="shared" si="4"/>
        <v>(x - 5)(x - 5)</v>
      </c>
      <c r="O30" s="37" t="s">
        <v>1</v>
      </c>
      <c r="P30" s="56" t="str">
        <f t="shared" si="5"/>
        <v>x² - 10x + 25</v>
      </c>
      <c r="Q30" s="56"/>
      <c r="R30" s="56"/>
      <c r="S30" s="56"/>
      <c r="T30" s="56"/>
      <c r="U30" s="6"/>
    </row>
    <row r="31" spans="1:21" ht="37.5">
      <c r="A31" s="33">
        <f ca="1" t="shared" si="1"/>
        <v>1</v>
      </c>
      <c r="B31" s="33">
        <f ca="1" t="shared" si="6"/>
        <v>-3</v>
      </c>
      <c r="C31" s="33">
        <f ca="1" t="shared" si="2"/>
        <v>1</v>
      </c>
      <c r="D31" s="33">
        <f ca="1" t="shared" si="3"/>
        <v>8</v>
      </c>
      <c r="E31" s="23">
        <f t="shared" si="7"/>
        <v>1</v>
      </c>
      <c r="F31" s="23">
        <f t="shared" si="8"/>
        <v>5</v>
      </c>
      <c r="G31" s="23">
        <f t="shared" si="9"/>
        <v>-24</v>
      </c>
      <c r="H31" s="23" t="str">
        <f t="shared" si="10"/>
        <v>(x - 3)(x + 8)</v>
      </c>
      <c r="I31" s="33" t="str">
        <f t="shared" si="11"/>
        <v>x² + 5x - 24</v>
      </c>
      <c r="J31" s="23" t="s">
        <v>63</v>
      </c>
      <c r="K31" s="23" t="s">
        <v>64</v>
      </c>
      <c r="L31" s="24"/>
      <c r="M31" s="19" t="s">
        <v>27</v>
      </c>
      <c r="N31" s="41" t="str">
        <f t="shared" si="4"/>
        <v>(x + 2)(x + 5)</v>
      </c>
      <c r="O31" s="37" t="s">
        <v>1</v>
      </c>
      <c r="P31" s="56" t="str">
        <f t="shared" si="5"/>
        <v>x² + 7x + 10</v>
      </c>
      <c r="Q31" s="56"/>
      <c r="R31" s="56"/>
      <c r="S31" s="56"/>
      <c r="T31" s="56"/>
      <c r="U31" s="6"/>
    </row>
    <row r="32" spans="1:21" ht="37.5">
      <c r="A32" s="33">
        <f ca="1" t="shared" si="1"/>
        <v>1</v>
      </c>
      <c r="B32" s="33">
        <f ca="1" t="shared" si="6"/>
        <v>-8</v>
      </c>
      <c r="C32" s="33">
        <f ca="1" t="shared" si="2"/>
        <v>1</v>
      </c>
      <c r="D32" s="33">
        <f ca="1" t="shared" si="3"/>
        <v>4</v>
      </c>
      <c r="E32" s="23">
        <f t="shared" si="7"/>
        <v>1</v>
      </c>
      <c r="F32" s="23">
        <f t="shared" si="8"/>
        <v>-4</v>
      </c>
      <c r="G32" s="23">
        <f t="shared" si="9"/>
        <v>-32</v>
      </c>
      <c r="H32" s="23" t="str">
        <f t="shared" si="10"/>
        <v>(x - 8)(x + 4)</v>
      </c>
      <c r="I32" s="33" t="str">
        <f t="shared" si="11"/>
        <v>x² - 4x - 32</v>
      </c>
      <c r="J32" s="23" t="s">
        <v>93</v>
      </c>
      <c r="K32" s="23" t="s">
        <v>51</v>
      </c>
      <c r="L32" s="24"/>
      <c r="M32" s="19" t="s">
        <v>28</v>
      </c>
      <c r="N32" s="41" t="str">
        <f t="shared" si="4"/>
        <v>(x - 2)(x + 6)</v>
      </c>
      <c r="O32" s="37" t="s">
        <v>1</v>
      </c>
      <c r="P32" s="56" t="str">
        <f t="shared" si="5"/>
        <v>x² + 4x - 12</v>
      </c>
      <c r="Q32" s="56"/>
      <c r="R32" s="56"/>
      <c r="S32" s="56"/>
      <c r="T32" s="56"/>
      <c r="U32" s="6"/>
    </row>
    <row r="33" spans="1:21" ht="37.5">
      <c r="A33" s="33">
        <f ca="1" t="shared" si="1"/>
        <v>1</v>
      </c>
      <c r="B33" s="33">
        <f ca="1" t="shared" si="6"/>
        <v>-6</v>
      </c>
      <c r="C33" s="33">
        <f ca="1" t="shared" si="2"/>
        <v>1</v>
      </c>
      <c r="D33" s="33">
        <f ca="1" t="shared" si="3"/>
        <v>-8</v>
      </c>
      <c r="E33" s="23">
        <f t="shared" si="7"/>
        <v>1</v>
      </c>
      <c r="F33" s="23">
        <f t="shared" si="8"/>
        <v>-14</v>
      </c>
      <c r="G33" s="23">
        <f t="shared" si="9"/>
        <v>48</v>
      </c>
      <c r="H33" s="23" t="str">
        <f t="shared" si="10"/>
        <v>(x - 6)(x - 8)</v>
      </c>
      <c r="I33" s="33" t="str">
        <f t="shared" si="11"/>
        <v>x² - 14x + 48</v>
      </c>
      <c r="J33" s="23" t="s">
        <v>44</v>
      </c>
      <c r="K33" s="23" t="s">
        <v>45</v>
      </c>
      <c r="L33" s="24"/>
      <c r="M33" s="19" t="s">
        <v>29</v>
      </c>
      <c r="N33" s="41" t="str">
        <f t="shared" si="4"/>
        <v>(x + 4)(x + 4)</v>
      </c>
      <c r="O33" s="37" t="s">
        <v>1</v>
      </c>
      <c r="P33" s="56" t="str">
        <f t="shared" si="5"/>
        <v>x² + 8x + 16</v>
      </c>
      <c r="Q33" s="56"/>
      <c r="R33" s="56"/>
      <c r="S33" s="56"/>
      <c r="T33" s="56"/>
      <c r="U33" s="6"/>
    </row>
    <row r="34" spans="1:21" ht="37.5">
      <c r="A34" s="33">
        <f ca="1" t="shared" si="1"/>
        <v>1</v>
      </c>
      <c r="B34" s="33">
        <f ca="1" t="shared" si="6"/>
        <v>-8</v>
      </c>
      <c r="C34" s="33">
        <f ca="1" t="shared" si="2"/>
        <v>1</v>
      </c>
      <c r="D34" s="33">
        <f ca="1" t="shared" si="3"/>
        <v>-7</v>
      </c>
      <c r="E34" s="23">
        <f t="shared" si="7"/>
        <v>1</v>
      </c>
      <c r="F34" s="23">
        <f t="shared" si="8"/>
        <v>-15</v>
      </c>
      <c r="G34" s="23">
        <f t="shared" si="9"/>
        <v>56</v>
      </c>
      <c r="H34" s="23" t="str">
        <f t="shared" si="10"/>
        <v>(x - 8)(x - 7)</v>
      </c>
      <c r="I34" s="33" t="str">
        <f t="shared" si="11"/>
        <v>x² - 15x + 56</v>
      </c>
      <c r="J34" s="23" t="s">
        <v>61</v>
      </c>
      <c r="K34" s="23" t="s">
        <v>62</v>
      </c>
      <c r="L34" s="24"/>
      <c r="M34" s="19" t="s">
        <v>30</v>
      </c>
      <c r="N34" s="41" t="str">
        <f t="shared" si="4"/>
        <v>(x - 6)(x - 6)</v>
      </c>
      <c r="O34" s="37" t="s">
        <v>1</v>
      </c>
      <c r="P34" s="56" t="str">
        <f t="shared" si="5"/>
        <v>x² - 12x + 36</v>
      </c>
      <c r="Q34" s="56"/>
      <c r="R34" s="56"/>
      <c r="S34" s="56"/>
      <c r="T34" s="56"/>
      <c r="U34" s="6"/>
    </row>
    <row r="35" spans="1:21" ht="37.5">
      <c r="A35" s="33">
        <f ca="1" t="shared" si="1"/>
        <v>1</v>
      </c>
      <c r="B35" s="33">
        <f ca="1" t="shared" si="6"/>
        <v>8</v>
      </c>
      <c r="C35" s="33">
        <f ca="1" t="shared" si="2"/>
        <v>1</v>
      </c>
      <c r="D35" s="33">
        <f ca="1" t="shared" si="3"/>
        <v>7</v>
      </c>
      <c r="E35" s="23">
        <f t="shared" si="7"/>
        <v>1</v>
      </c>
      <c r="F35" s="23">
        <f t="shared" si="8"/>
        <v>15</v>
      </c>
      <c r="G35" s="23">
        <f t="shared" si="9"/>
        <v>56</v>
      </c>
      <c r="H35" s="23" t="str">
        <f t="shared" si="10"/>
        <v>(x + 8)(x + 7)</v>
      </c>
      <c r="I35" s="33" t="str">
        <f t="shared" si="11"/>
        <v>x² + 15x + 56</v>
      </c>
      <c r="J35" s="23" t="s">
        <v>55</v>
      </c>
      <c r="K35" s="23" t="s">
        <v>56</v>
      </c>
      <c r="L35" s="24"/>
      <c r="M35" s="19" t="s">
        <v>31</v>
      </c>
      <c r="N35" s="41" t="str">
        <f t="shared" si="4"/>
        <v>(x + 2)(x - 4)</v>
      </c>
      <c r="O35" s="37" t="s">
        <v>1</v>
      </c>
      <c r="P35" s="56" t="str">
        <f t="shared" si="5"/>
        <v>x² - 2x - 8</v>
      </c>
      <c r="Q35" s="56"/>
      <c r="R35" s="56"/>
      <c r="S35" s="56"/>
      <c r="T35" s="56"/>
      <c r="U35" s="6"/>
    </row>
    <row r="36" spans="1:21" ht="37.5">
      <c r="A36" s="33">
        <f ca="1" t="shared" si="1"/>
        <v>1</v>
      </c>
      <c r="B36" s="33">
        <f ca="1" t="shared" si="6"/>
        <v>2</v>
      </c>
      <c r="C36" s="33">
        <f ca="1" t="shared" si="2"/>
        <v>1</v>
      </c>
      <c r="D36" s="33">
        <f ca="1" t="shared" si="3"/>
        <v>8</v>
      </c>
      <c r="E36" s="23">
        <f t="shared" si="7"/>
        <v>1</v>
      </c>
      <c r="F36" s="23">
        <f t="shared" si="8"/>
        <v>10</v>
      </c>
      <c r="G36" s="23">
        <f t="shared" si="9"/>
        <v>16</v>
      </c>
      <c r="H36" s="23" t="str">
        <f t="shared" si="10"/>
        <v>(x + 2)(x + 8)</v>
      </c>
      <c r="I36" s="33" t="str">
        <f t="shared" si="11"/>
        <v>x² + 10x + 16</v>
      </c>
      <c r="J36" s="23" t="s">
        <v>94</v>
      </c>
      <c r="K36" s="23" t="s">
        <v>95</v>
      </c>
      <c r="L36" s="24"/>
      <c r="M36" s="19" t="s">
        <v>32</v>
      </c>
      <c r="N36" s="41" t="str">
        <f t="shared" si="4"/>
        <v>(x - 1)(x + 4)</v>
      </c>
      <c r="O36" s="37" t="s">
        <v>1</v>
      </c>
      <c r="P36" s="56" t="str">
        <f t="shared" si="5"/>
        <v>x² + 3x - 4</v>
      </c>
      <c r="Q36" s="56"/>
      <c r="R36" s="56"/>
      <c r="S36" s="56"/>
      <c r="T36" s="56"/>
      <c r="U36" s="6"/>
    </row>
    <row r="37" spans="12:21" ht="30" customHeight="1">
      <c r="L37" s="5"/>
      <c r="M37" s="6"/>
      <c r="N37" s="6"/>
      <c r="O37" s="6"/>
      <c r="P37" s="6"/>
      <c r="Q37" s="6"/>
      <c r="R37" s="6"/>
      <c r="S37" s="7"/>
      <c r="T37" s="6"/>
      <c r="U37" s="6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</sheetData>
  <sheetProtection sheet="1" objects="1" scenarios="1" selectLockedCells="1"/>
  <mergeCells count="30">
    <mergeCell ref="P14:T14"/>
    <mergeCell ref="P15:T15"/>
    <mergeCell ref="P16:T16"/>
    <mergeCell ref="P26:T26"/>
    <mergeCell ref="P31:T31"/>
    <mergeCell ref="P32:T32"/>
    <mergeCell ref="N2:S2"/>
    <mergeCell ref="P6:Q6"/>
    <mergeCell ref="P9:Q9"/>
    <mergeCell ref="S4:T4"/>
    <mergeCell ref="P20:T20"/>
    <mergeCell ref="P12:T12"/>
    <mergeCell ref="P13:T13"/>
    <mergeCell ref="P36:T36"/>
    <mergeCell ref="P27:T27"/>
    <mergeCell ref="P28:T28"/>
    <mergeCell ref="P29:T29"/>
    <mergeCell ref="P30:T30"/>
    <mergeCell ref="P33:T33"/>
    <mergeCell ref="P34:T34"/>
    <mergeCell ref="P21:T21"/>
    <mergeCell ref="P17:T17"/>
    <mergeCell ref="P18:T18"/>
    <mergeCell ref="P19:T19"/>
    <mergeCell ref="Q11:S11"/>
    <mergeCell ref="P35:T35"/>
    <mergeCell ref="P22:T22"/>
    <mergeCell ref="P23:T23"/>
    <mergeCell ref="P24:T24"/>
    <mergeCell ref="P25:T25"/>
  </mergeCells>
  <conditionalFormatting sqref="N12:N36">
    <cfRule type="expression" priority="2" dxfId="0" stopIfTrue="1">
      <formula>#REF!=0</formula>
    </cfRule>
  </conditionalFormatting>
  <conditionalFormatting sqref="Q13:T36 P12:P36">
    <cfRule type="expression" priority="1" dxfId="0" stopIfTrue="1">
      <formula>#REF!=0</formula>
    </cfRule>
  </conditionalFormatting>
  <dataValidations count="4">
    <dataValidation type="decimal" allowBlank="1" showErrorMessage="1" errorTitle="Probability between 0% and 100%" error="Enter a percentage between 0 and 100." sqref="P6:Q6 P9:Q9">
      <formula1>0</formula1>
      <formula2>1</formula2>
    </dataValidation>
    <dataValidation type="whole" allowBlank="1" showErrorMessage="1" errorTitle="Outside Range" error="Please enter a whole number between 1 and 20." sqref="Q5 Q8">
      <formula1>1</formula1>
      <formula2>20</formula2>
    </dataValidation>
    <dataValidation type="decimal" allowBlank="1" showErrorMessage="1" errorTitle="Outside Range" error="Please enter a number between 0 and 20." sqref="T5 T8">
      <formula1>0</formula1>
      <formula2>10</formula2>
    </dataValidation>
    <dataValidation type="whole" allowBlank="1" showErrorMessage="1" errorTitle="Show/Hide Toggle" error="This cell must have either a 1 or a 0 value, to show or hide.  Use the spinner to change it." sqref="M11 O11">
      <formula1>0</formula1>
      <formula2>1</formula2>
    </dataValidation>
  </dataValidations>
  <printOptions/>
  <pageMargins left="0.748031496062992" right="0.748031496062992" top="0.984251968503937" bottom="0.984251968503937" header="0.511811023622047" footer="0.511811023622047"/>
  <pageSetup fitToHeight="2" fitToWidth="1" horizontalDpi="600" verticalDpi="600" orientation="portrait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zoomScalePageLayoutView="0" workbookViewId="0" topLeftCell="A1">
      <selection activeCell="C4" sqref="C4"/>
    </sheetView>
  </sheetViews>
  <sheetFormatPr defaultColWidth="0" defaultRowHeight="12.75" zeroHeight="1"/>
  <cols>
    <col min="1" max="1" width="4.28125" style="4" customWidth="1"/>
    <col min="2" max="2" width="10.140625" style="4" customWidth="1"/>
    <col min="3" max="3" width="11.421875" style="4" customWidth="1"/>
    <col min="4" max="4" width="5.140625" style="4" bestFit="1" customWidth="1"/>
    <col min="5" max="5" width="3.7109375" style="4" bestFit="1" customWidth="1"/>
    <col min="6" max="6" width="5.421875" style="4" bestFit="1" customWidth="1"/>
    <col min="7" max="7" width="11.421875" style="4" customWidth="1"/>
    <col min="8" max="8" width="5.140625" style="4" bestFit="1" customWidth="1"/>
    <col min="9" max="9" width="5.421875" style="4" bestFit="1" customWidth="1"/>
    <col min="10" max="10" width="11.421875" style="4" customWidth="1"/>
    <col min="11" max="11" width="10.140625" style="4" bestFit="1" customWidth="1"/>
    <col min="12" max="12" width="11.421875" style="4" customWidth="1"/>
    <col min="13" max="13" width="4.28125" style="42" customWidth="1"/>
    <col min="14" max="16384" width="9.140625" style="42" hidden="1" customWidth="1"/>
  </cols>
  <sheetData>
    <row r="1" spans="1:12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2"/>
      <c r="B2" s="64" t="s">
        <v>39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40.5" customHeight="1" thickBo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38.25" thickBot="1">
      <c r="A4" s="32"/>
      <c r="B4" s="31"/>
      <c r="C4" s="26">
        <v>7</v>
      </c>
      <c r="D4" s="20" t="s">
        <v>0</v>
      </c>
      <c r="E4" s="21">
        <v>2</v>
      </c>
      <c r="F4" s="29" t="s">
        <v>37</v>
      </c>
      <c r="G4" s="28">
        <v>12</v>
      </c>
      <c r="H4" s="20" t="s">
        <v>0</v>
      </c>
      <c r="I4" s="29" t="s">
        <v>37</v>
      </c>
      <c r="J4" s="27">
        <v>0</v>
      </c>
      <c r="K4" s="30" t="s">
        <v>38</v>
      </c>
      <c r="L4" s="31"/>
    </row>
    <row r="5" spans="1:12" ht="7.5" customHeight="1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30">
      <c r="A6" s="32"/>
      <c r="B6" s="31"/>
      <c r="C6" s="66" t="str">
        <f>IF(C4=0,"",IF(C4=1,"",IF(C4=-1,"-",C4))&amp;"x²")&amp;IF(C4=0,IF(G4=0,"",IF(G4=1,"",IF(G4=-1,"-",G4))&amp;"x"),IF(G4=0,"",IF(G4=1," + ",IF(G4=-1," - ",IF(G4&gt;0," + "," - ")&amp;ABS(G4)))&amp;"x"))&amp;IF(AND(C4=0,G4=0),IF(J4&lt;0,"-","")&amp;ABS(J4),IF(J4=0,"",IF(J4&lt;0," - "," + ")&amp;ABS(J4)))&amp;" = 0"</f>
        <v>7x² + 12x = 0</v>
      </c>
      <c r="D6" s="66"/>
      <c r="E6" s="66"/>
      <c r="F6" s="66"/>
      <c r="G6" s="66"/>
      <c r="H6" s="66"/>
      <c r="I6" s="66"/>
      <c r="J6" s="66"/>
      <c r="K6" s="66"/>
      <c r="L6" s="31"/>
    </row>
    <row r="7" spans="1:12" ht="12.75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>
      <c r="A9" s="3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2.75">
      <c r="A10" s="3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2.75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2.75">
      <c r="A12" s="3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0.25">
      <c r="A13" s="32"/>
      <c r="B13" s="63" t="str">
        <f>"The discriminant is "&amp;IF($G$4^2-4*$C$4*$J$4&gt;0,"positive",IF($G$4^2-4*$C$4*$J$4&lt;0,"negative","zero"))&amp;", so there are "&amp;IF($G$4^2-4*$C$4*$J$4&gt;0,"two",IF($G$4^2-4*$C$4*$J$4&lt;0,"no","two equal"))&amp;" real roots:"</f>
        <v>The discriminant is positive, so there are two real roots: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20.25" customHeight="1">
      <c r="A14" s="32"/>
      <c r="B14" s="65" t="str">
        <f>IF($G$4^2-4*$C$4*$J$4&gt;0,"x = "&amp;ROUND((-$G$4+SQRT($G$4^2-4*$C$4*$J$4))/(2*$C$4),3)&amp;" or x = "&amp;ROUND((-$G$4-SQRT($G$4^2-4*$C$4*$J$4))/(2*$C$4),3),IF($G$4^2-4*$C$4*$J$4&lt;0,"","x = "&amp;ROUND(((-$G$4+SQRT($G$4^2-4*$C$4*$J$4))/(2*$C$4)),3)))</f>
        <v>x = 0 or x = -1.714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20.25" customHeight="1">
      <c r="A15" s="32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</sheetData>
  <sheetProtection sheet="1" objects="1" scenarios="1" selectLockedCells="1"/>
  <mergeCells count="4">
    <mergeCell ref="B13:L13"/>
    <mergeCell ref="B2:L2"/>
    <mergeCell ref="B14:L15"/>
    <mergeCell ref="C6:K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16"/>
  <sheetViews>
    <sheetView tabSelected="1" zoomScalePageLayoutView="0" workbookViewId="0" topLeftCell="A1">
      <selection activeCell="L5" sqref="L5"/>
    </sheetView>
  </sheetViews>
  <sheetFormatPr defaultColWidth="0" defaultRowHeight="12.75" customHeight="1" zeroHeight="1"/>
  <cols>
    <col min="1" max="1" width="4.28125" style="4" customWidth="1"/>
    <col min="2" max="2" width="10.140625" style="4" customWidth="1"/>
    <col min="3" max="3" width="11.421875" style="4" customWidth="1"/>
    <col min="4" max="4" width="5.140625" style="4" bestFit="1" customWidth="1"/>
    <col min="5" max="5" width="3.7109375" style="4" bestFit="1" customWidth="1"/>
    <col min="6" max="6" width="5.421875" style="4" bestFit="1" customWidth="1"/>
    <col min="7" max="7" width="11.421875" style="4" customWidth="1"/>
    <col min="8" max="8" width="5.140625" style="4" bestFit="1" customWidth="1"/>
    <col min="9" max="9" width="5.421875" style="4" bestFit="1" customWidth="1"/>
    <col min="10" max="10" width="11.421875" style="4" customWidth="1"/>
    <col min="11" max="11" width="10.140625" style="4" bestFit="1" customWidth="1"/>
    <col min="12" max="12" width="11.421875" style="4" customWidth="1"/>
    <col min="13" max="13" width="4.28125" style="4" customWidth="1"/>
    <col min="14" max="16384" width="9.140625" style="4" hidden="1" customWidth="1"/>
  </cols>
  <sheetData>
    <row r="1" spans="1:13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>
      <c r="A2" s="32"/>
      <c r="B2" s="64" t="s">
        <v>41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32"/>
    </row>
    <row r="3" spans="1:13" ht="13.5" thickBo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38.25" thickBot="1">
      <c r="A4" s="32"/>
      <c r="B4" s="31"/>
      <c r="C4" s="72">
        <v>1</v>
      </c>
      <c r="D4" s="20" t="s">
        <v>0</v>
      </c>
      <c r="E4" s="21">
        <v>2</v>
      </c>
      <c r="F4" s="29" t="s">
        <v>37</v>
      </c>
      <c r="G4" s="73">
        <v>59</v>
      </c>
      <c r="H4" s="20" t="s">
        <v>0</v>
      </c>
      <c r="I4" s="29" t="s">
        <v>37</v>
      </c>
      <c r="J4" s="74">
        <v>-1000</v>
      </c>
      <c r="K4" s="30" t="s">
        <v>38</v>
      </c>
      <c r="L4" s="31"/>
      <c r="M4" s="32"/>
    </row>
    <row r="5" spans="1:13" ht="12.75">
      <c r="A5" s="32"/>
      <c r="B5" s="31"/>
      <c r="C5" s="43"/>
      <c r="D5" s="31"/>
      <c r="E5" s="31"/>
      <c r="F5" s="31"/>
      <c r="H5" s="31"/>
      <c r="I5" s="31"/>
      <c r="K5" s="31"/>
      <c r="L5" s="51">
        <v>0</v>
      </c>
      <c r="M5" s="32"/>
    </row>
    <row r="6" spans="1:13" ht="33.75">
      <c r="A6" s="32"/>
      <c r="B6" s="44"/>
      <c r="C6" s="67" t="str">
        <f>IF(C4=0,"",IF(C4=1,"",IF(C4=-1,"-",C4))&amp;"x²")&amp;IF(C4=0,IF(G4=0,"",IF(G4=1,"",IF(G4=-1,"-",G4))&amp;"x"),IF(G4=0,"",IF(G4=1," + ",IF(G4=-1," - ",IF(G4&gt;0," + "," - ")&amp;ABS(G4)))&amp;"x"))&amp;IF(AND(C4=0,G4=0),IF(J4&lt;0,"-","")&amp;ABS(J4),IF(J4=0,"",IF(J4&lt;0," - "," + ")&amp;ABS(J4)))&amp;" = 0"</f>
        <v>x² + 59x - 1000 = 0</v>
      </c>
      <c r="D6" s="67"/>
      <c r="E6" s="67"/>
      <c r="F6" s="67"/>
      <c r="G6" s="67"/>
      <c r="H6" s="67"/>
      <c r="I6" s="67"/>
      <c r="J6" s="67"/>
      <c r="K6" s="67"/>
      <c r="L6" s="31">
        <f>5-L5</f>
        <v>5</v>
      </c>
      <c r="M6" s="32"/>
    </row>
    <row r="7" spans="1:13" ht="12.75">
      <c r="A7" s="32"/>
      <c r="B7" s="31"/>
      <c r="C7" s="45"/>
      <c r="D7" s="45"/>
      <c r="E7" s="45"/>
      <c r="F7" s="45"/>
      <c r="G7" s="45">
        <f>ROUND(G4/C4,4)</f>
        <v>59</v>
      </c>
      <c r="H7" s="45"/>
      <c r="I7" s="45"/>
      <c r="J7" s="45">
        <f>ROUND(J4/C4,4)</f>
        <v>-1000</v>
      </c>
      <c r="K7" s="31"/>
      <c r="L7" s="31"/>
      <c r="M7" s="32"/>
    </row>
    <row r="8" spans="1:13" ht="30">
      <c r="A8" s="32"/>
      <c r="B8" s="70" t="s">
        <v>49</v>
      </c>
      <c r="C8" s="70"/>
      <c r="D8" s="70"/>
      <c r="E8" s="70"/>
      <c r="F8" s="70"/>
      <c r="G8" s="69" t="str">
        <f>IF(L8=1,IF(C4=0,"",IF(C4=1,"",IF(C4=-1,"-",C4)&amp;"(")&amp;"x²")&amp;IF(C4=0,IF(G7=0,"",IF(G7=1,"",IF(G7=-1,"-",G7))&amp;"x"),IF(G7=0,"",IF(G7=1," + ",IF(G7=-1," - ",IF(G7&gt;0," + "," - ")&amp;ABS(G7)))&amp;"x"))&amp;IF(G7=0,IF(J7&lt;0,"-","")&amp;ABS(J7),IF(J7=0,"",IF(J7&lt;0," - "," + ")&amp;ABS(J7)))&amp;IF(C4=1,"",")")&amp;" = 0","")</f>
        <v>x² + 59x - 1000 = 0</v>
      </c>
      <c r="H8" s="69"/>
      <c r="I8" s="69"/>
      <c r="J8" s="69"/>
      <c r="K8" s="69"/>
      <c r="L8" s="45">
        <f>IF(L6&gt;0,1,0)</f>
        <v>1</v>
      </c>
      <c r="M8" s="32"/>
    </row>
    <row r="9" spans="1:13" ht="12.75">
      <c r="A9" s="32"/>
      <c r="B9" s="46"/>
      <c r="C9" s="49"/>
      <c r="D9" s="47"/>
      <c r="E9" s="47"/>
      <c r="F9" s="47" t="str">
        <f>IF(C4=1,"same",C4)</f>
        <v>same</v>
      </c>
      <c r="G9" s="45">
        <f>ROUND(G7/2,4)</f>
        <v>29.5</v>
      </c>
      <c r="H9" s="45"/>
      <c r="I9" s="45"/>
      <c r="J9" s="45">
        <f>ROUND(J7-G9^2,4)</f>
        <v>-1870.25</v>
      </c>
      <c r="K9" s="50"/>
      <c r="L9" s="45"/>
      <c r="M9" s="32"/>
    </row>
    <row r="10" spans="1:13" ht="30">
      <c r="A10" s="32"/>
      <c r="B10" s="70" t="s">
        <v>46</v>
      </c>
      <c r="C10" s="70"/>
      <c r="D10" s="70"/>
      <c r="E10" s="70"/>
      <c r="F10" s="70"/>
      <c r="G10" s="69" t="str">
        <f>IF(L10=1,IF(C4=0,"",IF(C4=1,"",IF(C4=-1,"-",C4)&amp;"("))&amp;"(x"&amp;IF(G9=0,"",IF(G9&lt;0," - "," + ")&amp;ABS(G9))&amp;")²"&amp;IF(J9=0,"",IF(J9&lt;0," - "," + ")&amp;ABS(J9))&amp;IF(C4=1,"",")")&amp;" = 0","")</f>
        <v>(x + 29.5)² - 1870.25 = 0</v>
      </c>
      <c r="H10" s="69"/>
      <c r="I10" s="69"/>
      <c r="J10" s="69"/>
      <c r="K10" s="69"/>
      <c r="L10" s="45">
        <f>IF(L6&gt;1,1,0)</f>
        <v>1</v>
      </c>
      <c r="M10" s="32"/>
    </row>
    <row r="11" spans="1:13" ht="12.75">
      <c r="A11" s="32"/>
      <c r="B11" s="46"/>
      <c r="C11" s="47"/>
      <c r="D11" s="47"/>
      <c r="E11" s="47"/>
      <c r="F11" s="47"/>
      <c r="G11" s="45">
        <f>-G9</f>
        <v>-29.5</v>
      </c>
      <c r="H11" s="45"/>
      <c r="I11" s="45"/>
      <c r="J11" s="45">
        <f>-J9</f>
        <v>1870.25</v>
      </c>
      <c r="K11" s="31"/>
      <c r="L11" s="45"/>
      <c r="M11" s="32"/>
    </row>
    <row r="12" spans="1:13" ht="30">
      <c r="A12" s="32"/>
      <c r="B12" s="70" t="s">
        <v>47</v>
      </c>
      <c r="C12" s="70"/>
      <c r="D12" s="70"/>
      <c r="E12" s="70"/>
      <c r="F12" s="70"/>
      <c r="G12" s="69" t="str">
        <f>IF(L12=1,"x = "&amp;IF(G11=0,"",G11)&amp;IF(J11=0,"",IF(G11=0,""," ")&amp;"±√"&amp;J11),"")</f>
        <v>x = -29.5 ±√1870.25</v>
      </c>
      <c r="H12" s="69"/>
      <c r="I12" s="69"/>
      <c r="J12" s="69"/>
      <c r="K12" s="69"/>
      <c r="L12" s="45">
        <f>IF(L6&gt;2,1,0)</f>
        <v>1</v>
      </c>
      <c r="M12" s="32"/>
    </row>
    <row r="13" spans="1:13" ht="12.75">
      <c r="A13" s="32"/>
      <c r="B13" s="31"/>
      <c r="C13" s="45"/>
      <c r="D13" s="45"/>
      <c r="E13" s="45"/>
      <c r="F13" s="45"/>
      <c r="G13" s="45">
        <f>-G11</f>
        <v>29.5</v>
      </c>
      <c r="H13" s="45"/>
      <c r="I13" s="45"/>
      <c r="J13" s="45">
        <f>-J11</f>
        <v>-1870.25</v>
      </c>
      <c r="K13" s="31"/>
      <c r="L13" s="45"/>
      <c r="M13" s="32"/>
    </row>
    <row r="14" spans="1:13" ht="35.25">
      <c r="A14" s="32"/>
      <c r="B14" s="31"/>
      <c r="C14" s="68" t="str">
        <f>IF(L14=1,IF($G$4^2-4*$C$4*$J$4&gt;0,"x = "&amp;ROUND((-$G$4+SQRT($G$4^2-4*$C$4*$J$4))/(2*$C$4),3)&amp;" or x = "&amp;ROUND((-$G$4-SQRT($G$4^2-4*$C$4*$J$4))/(2*$C$4),3),IF($G$4^2-4*$C$4*$J$4&lt;0,"(the discriminant is "&amp;IF($G$4^2-4*$C$4*$J$4&gt;0,"positive",IF($G$4^2-4*$C$4*$J$4&lt;0,"negative","zero"))&amp;", so there are "&amp;IF($G$4^2-4*$C$4*$J$4&gt;0,"two",IF($G$4^2-4*$C$4*$J$4&lt;0,"no","two equal"))&amp;" real roots)","x = "&amp;ROUND(((-$G$4+SQRT($G$4^2-4*$C$4*$J$4))/(2*$C$4)),3))),"")</f>
        <v>x = 13.746 or x = -72.746</v>
      </c>
      <c r="D14" s="68"/>
      <c r="E14" s="68"/>
      <c r="F14" s="68"/>
      <c r="G14" s="68"/>
      <c r="H14" s="68"/>
      <c r="I14" s="68"/>
      <c r="J14" s="68"/>
      <c r="K14" s="68"/>
      <c r="L14" s="45">
        <f>IF(L6&gt;3,1,0)</f>
        <v>1</v>
      </c>
      <c r="M14" s="32"/>
    </row>
    <row r="15" spans="1:13" ht="26.25" customHeight="1">
      <c r="A15" s="32"/>
      <c r="B15" s="31"/>
      <c r="C15" s="68" t="str">
        <f>IF(L15=1,"Original quadratic has "&amp;IF(C4&gt;0,"minimum","maximum")&amp;" at ("&amp;-G9&amp;","&amp;J9*C4&amp;")","")</f>
        <v>Original quadratic has minimum at (-29.5,-1870.25)</v>
      </c>
      <c r="D15" s="68"/>
      <c r="E15" s="68"/>
      <c r="F15" s="68"/>
      <c r="G15" s="68"/>
      <c r="H15" s="68"/>
      <c r="I15" s="68"/>
      <c r="J15" s="68"/>
      <c r="K15" s="68"/>
      <c r="L15" s="45">
        <f>IF(L6&gt;4,1,0)</f>
        <v>1</v>
      </c>
      <c r="M15" s="32"/>
    </row>
    <row r="16" spans="1:13" ht="15" customHeight="1">
      <c r="A16" s="32"/>
      <c r="B16" s="32"/>
      <c r="C16" s="48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ht="12.75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</sheetData>
  <sheetProtection sheet="1" selectLockedCells="1"/>
  <mergeCells count="10">
    <mergeCell ref="B2:L2"/>
    <mergeCell ref="C6:K6"/>
    <mergeCell ref="C14:K14"/>
    <mergeCell ref="G8:K8"/>
    <mergeCell ref="C15:K15"/>
    <mergeCell ref="G10:K10"/>
    <mergeCell ref="G12:K12"/>
    <mergeCell ref="B8:F8"/>
    <mergeCell ref="B10:F10"/>
    <mergeCell ref="B12:F1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zoomScalePageLayoutView="0" workbookViewId="0" topLeftCell="A1">
      <selection activeCell="A1" sqref="A1:D1"/>
    </sheetView>
  </sheetViews>
  <sheetFormatPr defaultColWidth="0" defaultRowHeight="12.75" zeroHeight="1"/>
  <cols>
    <col min="1" max="1" width="8.57421875" style="0" bestFit="1" customWidth="1"/>
    <col min="2" max="2" width="28.57421875" style="0" customWidth="1"/>
    <col min="3" max="3" width="9.140625" style="0" customWidth="1"/>
    <col min="4" max="4" width="28.57421875" style="0" customWidth="1"/>
    <col min="5" max="16384" width="0" style="0" hidden="1" customWidth="1"/>
  </cols>
  <sheetData>
    <row r="1" spans="1:4" ht="32.25" customHeight="1">
      <c r="A1" s="71" t="s">
        <v>48</v>
      </c>
      <c r="B1" s="71"/>
      <c r="C1" s="71"/>
      <c r="D1" s="71"/>
    </row>
    <row r="2" spans="1:4" ht="32.25" customHeight="1">
      <c r="A2" s="52"/>
      <c r="B2" s="55"/>
      <c r="C2" s="55"/>
      <c r="D2" s="55"/>
    </row>
    <row r="3" spans="1:4" ht="26.25">
      <c r="A3" s="53" t="s">
        <v>8</v>
      </c>
      <c r="B3" s="53" t="s">
        <v>69</v>
      </c>
      <c r="C3" s="53" t="s">
        <v>1</v>
      </c>
      <c r="D3" s="54" t="s">
        <v>59</v>
      </c>
    </row>
    <row r="4" spans="1:4" ht="26.25">
      <c r="A4" s="53" t="s">
        <v>9</v>
      </c>
      <c r="B4" s="53" t="s">
        <v>70</v>
      </c>
      <c r="C4" s="53" t="s">
        <v>1</v>
      </c>
      <c r="D4" s="54" t="s">
        <v>71</v>
      </c>
    </row>
    <row r="5" spans="1:4" ht="26.25">
      <c r="A5" s="53" t="s">
        <v>10</v>
      </c>
      <c r="B5" s="53" t="s">
        <v>72</v>
      </c>
      <c r="C5" s="53" t="s">
        <v>1</v>
      </c>
      <c r="D5" s="54" t="s">
        <v>73</v>
      </c>
    </row>
    <row r="6" spans="1:4" ht="26.25">
      <c r="A6" s="53" t="s">
        <v>11</v>
      </c>
      <c r="B6" s="53" t="s">
        <v>68</v>
      </c>
      <c r="C6" s="53" t="s">
        <v>1</v>
      </c>
      <c r="D6" s="54" t="s">
        <v>52</v>
      </c>
    </row>
    <row r="7" spans="1:4" ht="26.25">
      <c r="A7" s="53" t="s">
        <v>12</v>
      </c>
      <c r="B7" s="53" t="s">
        <v>67</v>
      </c>
      <c r="C7" s="53" t="s">
        <v>1</v>
      </c>
      <c r="D7" s="54" t="s">
        <v>60</v>
      </c>
    </row>
    <row r="8" spans="1:4" ht="26.25">
      <c r="A8" s="53" t="s">
        <v>13</v>
      </c>
      <c r="B8" s="53" t="s">
        <v>57</v>
      </c>
      <c r="C8" s="53" t="s">
        <v>1</v>
      </c>
      <c r="D8" s="54" t="s">
        <v>58</v>
      </c>
    </row>
    <row r="9" spans="1:4" ht="26.25">
      <c r="A9" s="53" t="s">
        <v>14</v>
      </c>
      <c r="B9" s="53" t="s">
        <v>74</v>
      </c>
      <c r="C9" s="53" t="s">
        <v>1</v>
      </c>
      <c r="D9" s="54" t="s">
        <v>75</v>
      </c>
    </row>
    <row r="10" spans="1:4" ht="26.25">
      <c r="A10" s="53" t="s">
        <v>15</v>
      </c>
      <c r="B10" s="53" t="s">
        <v>76</v>
      </c>
      <c r="C10" s="53" t="s">
        <v>1</v>
      </c>
      <c r="D10" s="54" t="s">
        <v>77</v>
      </c>
    </row>
    <row r="11" spans="1:4" ht="26.25">
      <c r="A11" s="53" t="s">
        <v>16</v>
      </c>
      <c r="B11" s="53" t="s">
        <v>65</v>
      </c>
      <c r="C11" s="53" t="s">
        <v>1</v>
      </c>
      <c r="D11" s="54" t="s">
        <v>66</v>
      </c>
    </row>
    <row r="12" spans="1:4" ht="26.25">
      <c r="A12" s="53" t="s">
        <v>17</v>
      </c>
      <c r="B12" s="53" t="s">
        <v>78</v>
      </c>
      <c r="C12" s="53" t="s">
        <v>1</v>
      </c>
      <c r="D12" s="54" t="s">
        <v>79</v>
      </c>
    </row>
    <row r="13" spans="1:4" ht="26.25">
      <c r="A13" s="53" t="s">
        <v>18</v>
      </c>
      <c r="B13" s="53" t="s">
        <v>80</v>
      </c>
      <c r="C13" s="53" t="s">
        <v>1</v>
      </c>
      <c r="D13" s="54" t="s">
        <v>81</v>
      </c>
    </row>
    <row r="14" spans="1:4" ht="26.25">
      <c r="A14" s="53" t="s">
        <v>19</v>
      </c>
      <c r="B14" s="53" t="s">
        <v>55</v>
      </c>
      <c r="C14" s="53" t="s">
        <v>1</v>
      </c>
      <c r="D14" s="54" t="s">
        <v>56</v>
      </c>
    </row>
    <row r="15" spans="1:4" ht="26.25">
      <c r="A15" s="53" t="s">
        <v>20</v>
      </c>
      <c r="B15" s="53" t="s">
        <v>82</v>
      </c>
      <c r="C15" s="53" t="s">
        <v>1</v>
      </c>
      <c r="D15" s="54" t="s">
        <v>83</v>
      </c>
    </row>
    <row r="16" spans="1:4" ht="26.25">
      <c r="A16" s="53" t="s">
        <v>21</v>
      </c>
      <c r="B16" s="53" t="s">
        <v>84</v>
      </c>
      <c r="C16" s="53" t="s">
        <v>1</v>
      </c>
      <c r="D16" s="54" t="s">
        <v>85</v>
      </c>
    </row>
    <row r="17" spans="1:4" ht="26.25">
      <c r="A17" s="53" t="s">
        <v>22</v>
      </c>
      <c r="B17" s="53" t="s">
        <v>53</v>
      </c>
      <c r="C17" s="53" t="s">
        <v>1</v>
      </c>
      <c r="D17" s="54" t="s">
        <v>54</v>
      </c>
    </row>
    <row r="18" spans="1:4" ht="26.25">
      <c r="A18" s="53" t="s">
        <v>23</v>
      </c>
      <c r="B18" s="53" t="s">
        <v>86</v>
      </c>
      <c r="C18" s="53" t="s">
        <v>1</v>
      </c>
      <c r="D18" s="54" t="s">
        <v>50</v>
      </c>
    </row>
    <row r="19" spans="1:4" ht="26.25">
      <c r="A19" s="53" t="s">
        <v>24</v>
      </c>
      <c r="B19" s="53" t="s">
        <v>87</v>
      </c>
      <c r="C19" s="53" t="s">
        <v>1</v>
      </c>
      <c r="D19" s="54" t="s">
        <v>88</v>
      </c>
    </row>
    <row r="20" spans="1:4" ht="26.25">
      <c r="A20" s="53" t="s">
        <v>25</v>
      </c>
      <c r="B20" s="53" t="s">
        <v>89</v>
      </c>
      <c r="C20" s="53" t="s">
        <v>1</v>
      </c>
      <c r="D20" s="54" t="s">
        <v>90</v>
      </c>
    </row>
    <row r="21" spans="1:4" ht="26.25">
      <c r="A21" s="53" t="s">
        <v>26</v>
      </c>
      <c r="B21" s="53" t="s">
        <v>91</v>
      </c>
      <c r="C21" s="53" t="s">
        <v>1</v>
      </c>
      <c r="D21" s="54" t="s">
        <v>92</v>
      </c>
    </row>
    <row r="22" spans="1:4" ht="26.25">
      <c r="A22" s="53" t="s">
        <v>27</v>
      </c>
      <c r="B22" s="53" t="s">
        <v>63</v>
      </c>
      <c r="C22" s="53" t="s">
        <v>1</v>
      </c>
      <c r="D22" s="54" t="s">
        <v>64</v>
      </c>
    </row>
    <row r="23" spans="1:4" ht="26.25">
      <c r="A23" s="53" t="s">
        <v>28</v>
      </c>
      <c r="B23" s="53" t="s">
        <v>93</v>
      </c>
      <c r="C23" s="53" t="s">
        <v>1</v>
      </c>
      <c r="D23" s="54" t="s">
        <v>51</v>
      </c>
    </row>
    <row r="24" spans="1:4" ht="26.25">
      <c r="A24" s="53" t="s">
        <v>29</v>
      </c>
      <c r="B24" s="53" t="s">
        <v>44</v>
      </c>
      <c r="C24" s="53" t="s">
        <v>1</v>
      </c>
      <c r="D24" s="54" t="s">
        <v>45</v>
      </c>
    </row>
    <row r="25" spans="1:4" ht="26.25">
      <c r="A25" s="53" t="s">
        <v>30</v>
      </c>
      <c r="B25" s="53" t="s">
        <v>61</v>
      </c>
      <c r="C25" s="53" t="s">
        <v>1</v>
      </c>
      <c r="D25" s="54" t="s">
        <v>62</v>
      </c>
    </row>
    <row r="26" spans="1:4" ht="26.25">
      <c r="A26" s="53" t="s">
        <v>31</v>
      </c>
      <c r="B26" s="53" t="s">
        <v>55</v>
      </c>
      <c r="C26" s="53" t="s">
        <v>1</v>
      </c>
      <c r="D26" s="54" t="s">
        <v>56</v>
      </c>
    </row>
    <row r="27" spans="1:4" ht="26.25">
      <c r="A27" s="53" t="s">
        <v>32</v>
      </c>
      <c r="B27" s="53" t="s">
        <v>94</v>
      </c>
      <c r="C27" s="53" t="s">
        <v>1</v>
      </c>
      <c r="D27" s="54" t="s">
        <v>95</v>
      </c>
    </row>
    <row r="28" spans="1:4" ht="12.75">
      <c r="A28" s="52"/>
      <c r="B28" s="52"/>
      <c r="C28" s="52"/>
      <c r="D28" s="52"/>
    </row>
  </sheetData>
  <sheetProtection/>
  <mergeCells count="1">
    <mergeCell ref="A1:D1"/>
  </mergeCells>
  <conditionalFormatting sqref="D3:D27">
    <cfRule type="expression" priority="1" dxfId="0" stopIfTrue="1">
      <formula>#REF!=0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ancl</dc:creator>
  <cp:keywords/>
  <dc:description/>
  <cp:lastModifiedBy>Staff</cp:lastModifiedBy>
  <cp:lastPrinted>2014-01-13T08:33:26Z</cp:lastPrinted>
  <dcterms:created xsi:type="dcterms:W3CDTF">2009-10-09T07:09:11Z</dcterms:created>
  <dcterms:modified xsi:type="dcterms:W3CDTF">2014-03-08T00:11:18Z</dcterms:modified>
  <cp:category/>
  <cp:version/>
  <cp:contentType/>
  <cp:contentStatus/>
</cp:coreProperties>
</file>