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130" activeTab="1"/>
  </bookViews>
  <sheets>
    <sheet name="Instructions" sheetId="1" r:id="rId1"/>
    <sheet name="10Triangles" sheetId="2" r:id="rId2"/>
    <sheet name="100Triangles" sheetId="3" state="hidden" r:id="rId3"/>
    <sheet name="ConvexPolygon" sheetId="4" r:id="rId4"/>
  </sheets>
  <definedNames/>
  <calcPr fullCalcOnLoad="1"/>
</workbook>
</file>

<file path=xl/comments2.xml><?xml version="1.0" encoding="utf-8"?>
<comments xmlns="http://schemas.openxmlformats.org/spreadsheetml/2006/main">
  <authors>
    <author>Note</author>
  </authors>
  <commentList>
    <comment ref="F5" authorId="0">
      <text>
        <r>
          <rPr>
            <b/>
            <sz val="8"/>
            <rFont val="Tahoma"/>
            <family val="2"/>
          </rPr>
          <t xml:space="preserve">To subtract the mass of a triangle (eg a triangular hole) give the density as -1.  </t>
        </r>
      </text>
    </comment>
  </commentList>
</comments>
</file>

<file path=xl/sharedStrings.xml><?xml version="1.0" encoding="utf-8"?>
<sst xmlns="http://schemas.openxmlformats.org/spreadsheetml/2006/main" count="60" uniqueCount="40">
  <si>
    <t>Triangle</t>
  </si>
  <si>
    <t>x1</t>
  </si>
  <si>
    <t>x</t>
  </si>
  <si>
    <t>y</t>
  </si>
  <si>
    <t>Density</t>
  </si>
  <si>
    <t>Point</t>
  </si>
  <si>
    <t>Point 1</t>
  </si>
  <si>
    <t>Point 3</t>
  </si>
  <si>
    <t>Point 2</t>
  </si>
  <si>
    <t>Mass</t>
  </si>
  <si>
    <t>y1</t>
  </si>
  <si>
    <t>x2</t>
  </si>
  <si>
    <t>y2</t>
  </si>
  <si>
    <t>x3</t>
  </si>
  <si>
    <t>y3</t>
  </si>
  <si>
    <t>Area</t>
  </si>
  <si>
    <t>standardised points</t>
  </si>
  <si>
    <t>Error Check</t>
  </si>
  <si>
    <t>Error checking (duplicates)</t>
  </si>
  <si>
    <t>Total</t>
  </si>
  <si>
    <t>∑xm</t>
  </si>
  <si>
    <t>∑ym</t>
  </si>
  <si>
    <t>Centre of mass of a series of triangles from coordinates of vertices</t>
  </si>
  <si>
    <t xml:space="preserve">Note: Calculator returns an error if points are entered incorrectly, if there are duplicates or if they are colinear.  </t>
  </si>
  <si>
    <t>xm</t>
  </si>
  <si>
    <t>ym</t>
  </si>
  <si>
    <t>Points must be entered as numbers separated by a comma (spaces and brackets optional) eg:  3,4  or (-2 , 0.4)</t>
  </si>
  <si>
    <t>Centre of mass of a convex polygon from coordinates of vertices</t>
  </si>
  <si>
    <t xml:space="preserve">Note: This calculator works by splitting the polygon into a series of triangles, all sharing one vertex.  </t>
  </si>
  <si>
    <t>Centre of Mass:</t>
  </si>
  <si>
    <t>(-7,9)</t>
  </si>
  <si>
    <t xml:space="preserve">Therefore it will work for convex polygons (no inward-pointing bits) or for concave polygons provided each vertex can be 'seen' from the first vertex (ie, a line from point 1 drawn to any other point will not leave the shape).  Valid for up to 100 sides.  
This calculator assumes the shape is a uniform lamina (ie, the mass is evenly distributed across the shape, and therefore is directly proportional to the area).  </t>
  </si>
  <si>
    <t>Area:</t>
  </si>
  <si>
    <t>ERRORS</t>
  </si>
  <si>
    <t>(3,2)</t>
  </si>
  <si>
    <t>(15,6)</t>
  </si>
  <si>
    <t>Centre of Mass Calculator</t>
  </si>
  <si>
    <t xml:space="preserve">This calculator makes use of the result that the centre of mass of any uniform triangle lies 1/3 of the way from the midpoint of a line to the opposite vertex.  </t>
  </si>
  <si>
    <r>
      <t xml:space="preserve">Expanding on this idea, </t>
    </r>
    <r>
      <rPr>
        <b/>
        <sz val="11"/>
        <color indexed="8"/>
        <rFont val="Calibri"/>
        <family val="2"/>
      </rPr>
      <t>ConvexPolygon</t>
    </r>
    <r>
      <rPr>
        <sz val="11"/>
        <color theme="1"/>
        <rFont val="Calibri"/>
        <family val="2"/>
      </rPr>
      <t xml:space="preserve"> allows the user to define a convex polygon of up to 100 sides and have the centre of mass automatically calculated by means of splitting into multiple triangles and combining their moments.  </t>
    </r>
  </si>
  <si>
    <r>
      <t xml:space="preserve">In </t>
    </r>
    <r>
      <rPr>
        <b/>
        <sz val="11"/>
        <color indexed="8"/>
        <rFont val="Calibri"/>
        <family val="2"/>
      </rPr>
      <t xml:space="preserve">10Triangles </t>
    </r>
    <r>
      <rPr>
        <sz val="11"/>
        <color theme="1"/>
        <rFont val="Calibri"/>
        <family val="2"/>
      </rPr>
      <t xml:space="preserve">the coordinates of a number of triangles can be entered to find their resulting centre of mass. 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</si>
</sst>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 applyProtection="1">
      <alignment horizontal="center" shrinkToFit="1"/>
      <protection locked="0"/>
    </xf>
    <xf numFmtId="0" fontId="0" fillId="0" borderId="11" xfId="0" applyBorder="1" applyAlignment="1">
      <alignment/>
    </xf>
    <xf numFmtId="0" fontId="0" fillId="6" borderId="12" xfId="0" applyFill="1" applyBorder="1" applyAlignment="1" applyProtection="1">
      <alignment horizontal="center" shrinkToFit="1"/>
      <protection locked="0"/>
    </xf>
    <xf numFmtId="0" fontId="4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21" xfId="0" applyFont="1" applyBorder="1" applyAlignment="1">
      <alignment horizontal="center" shrinkToFit="1"/>
    </xf>
    <xf numFmtId="0" fontId="0" fillId="0" borderId="22" xfId="0" applyBorder="1" applyAlignment="1">
      <alignment/>
    </xf>
    <xf numFmtId="0" fontId="0" fillId="6" borderId="14" xfId="0" applyFill="1" applyBorder="1" applyAlignment="1" applyProtection="1">
      <alignment horizontal="center" shrinkToFit="1"/>
      <protection locked="0"/>
    </xf>
    <xf numFmtId="0" fontId="0" fillId="6" borderId="15" xfId="0" applyFill="1" applyBorder="1" applyAlignment="1" applyProtection="1">
      <alignment horizontal="center" shrinkToFit="1"/>
      <protection locked="0"/>
    </xf>
    <xf numFmtId="0" fontId="0" fillId="6" borderId="16" xfId="0" applyFill="1" applyBorder="1" applyAlignment="1" applyProtection="1">
      <alignment horizontal="center" shrinkToFit="1"/>
      <protection locked="0"/>
    </xf>
    <xf numFmtId="0" fontId="0" fillId="6" borderId="17" xfId="0" applyFill="1" applyBorder="1" applyAlignment="1" applyProtection="1">
      <alignment horizontal="center" shrinkToFi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6" borderId="26" xfId="0" applyFill="1" applyBorder="1" applyAlignment="1" applyProtection="1">
      <alignment horizontal="center" shrinkToFit="1"/>
      <protection locked="0"/>
    </xf>
    <xf numFmtId="0" fontId="0" fillId="6" borderId="27" xfId="0" applyFill="1" applyBorder="1" applyAlignment="1" applyProtection="1">
      <alignment horizontal="center" shrinkToFit="1"/>
      <protection locked="0"/>
    </xf>
    <xf numFmtId="0" fontId="0" fillId="6" borderId="28" xfId="0" applyFill="1" applyBorder="1" applyAlignment="1" applyProtection="1">
      <alignment horizontal="center" shrinkToFit="1"/>
      <protection locked="0"/>
    </xf>
    <xf numFmtId="0" fontId="20" fillId="0" borderId="29" xfId="0" applyFont="1" applyBorder="1" applyAlignment="1">
      <alignment horizontal="center" shrinkToFit="1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30" xfId="0" applyFont="1" applyBorder="1" applyAlignment="1">
      <alignment/>
    </xf>
    <xf numFmtId="0" fontId="40" fillId="33" borderId="18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3" xfId="0" applyFont="1" applyBorder="1" applyAlignment="1" applyProtection="1">
      <alignment horizontal="center"/>
      <protection/>
    </xf>
    <xf numFmtId="0" fontId="40" fillId="0" borderId="23" xfId="0" applyFont="1" applyBorder="1" applyAlignment="1" applyProtection="1">
      <alignment horizontal="center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19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/>
      <protection/>
    </xf>
    <xf numFmtId="0" fontId="40" fillId="0" borderId="23" xfId="0" applyFont="1" applyFill="1" applyBorder="1" applyAlignment="1" applyProtection="1">
      <alignment horizontal="center"/>
      <protection/>
    </xf>
    <xf numFmtId="0" fontId="40" fillId="0" borderId="19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0" fillId="0" borderId="29" xfId="0" applyFont="1" applyBorder="1" applyAlignment="1" applyProtection="1">
      <alignment horizontal="center" shrinkToFit="1"/>
      <protection/>
    </xf>
    <xf numFmtId="0" fontId="0" fillId="0" borderId="27" xfId="0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0" fillId="0" borderId="32" xfId="0" applyFont="1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0" fillId="0" borderId="13" xfId="0" applyFont="1" applyBorder="1" applyAlignment="1" applyProtection="1">
      <alignment horizontal="right"/>
      <protection/>
    </xf>
    <xf numFmtId="0" fontId="42" fillId="32" borderId="13" xfId="0" applyFont="1" applyFill="1" applyBorder="1" applyAlignment="1" applyProtection="1">
      <alignment horizontal="center" shrinkToFit="1"/>
      <protection/>
    </xf>
    <xf numFmtId="0" fontId="42" fillId="32" borderId="34" xfId="0" applyFont="1" applyFill="1" applyBorder="1" applyAlignment="1" applyProtection="1">
      <alignment horizontal="center" shrinkToFit="1"/>
      <protection/>
    </xf>
    <xf numFmtId="0" fontId="42" fillId="32" borderId="35" xfId="0" applyFont="1" applyFill="1" applyBorder="1" applyAlignment="1" applyProtection="1">
      <alignment horizontal="center" shrinkToFit="1"/>
      <protection/>
    </xf>
    <xf numFmtId="0" fontId="0" fillId="0" borderId="2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0" fillId="33" borderId="3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43" fillId="4" borderId="0" xfId="0" applyFont="1" applyFill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left"/>
      <protection/>
    </xf>
    <xf numFmtId="0" fontId="0" fillId="4" borderId="36" xfId="0" applyFill="1" applyBorder="1" applyAlignment="1" applyProtection="1">
      <alignment horizontal="left"/>
      <protection/>
    </xf>
    <xf numFmtId="0" fontId="43" fillId="4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0" fillId="0" borderId="23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4" fillId="4" borderId="37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45" fillId="4" borderId="0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left" vertical="top" wrapText="1"/>
    </xf>
    <xf numFmtId="0" fontId="0" fillId="0" borderId="27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 shrinkToFit="1"/>
      <protection locked="0"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5" xfId="0" applyFill="1" applyBorder="1" applyAlignment="1" applyProtection="1">
      <alignment horizontal="center" shrinkToFit="1"/>
      <protection locked="0"/>
    </xf>
    <xf numFmtId="0" fontId="0" fillId="0" borderId="38" xfId="0" applyFill="1" applyBorder="1" applyAlignment="1" applyProtection="1">
      <alignment horizontal="center" shrinkToFit="1"/>
      <protection locked="0"/>
    </xf>
    <xf numFmtId="0" fontId="0" fillId="0" borderId="39" xfId="0" applyFill="1" applyBorder="1" applyAlignment="1" applyProtection="1">
      <alignment horizontal="center" shrinkToFit="1"/>
      <protection locked="0"/>
    </xf>
    <xf numFmtId="0" fontId="44" fillId="4" borderId="37" xfId="0" applyFont="1" applyFill="1" applyBorder="1" applyAlignment="1">
      <alignment horizontal="center" vertical="top" shrinkToFit="1"/>
    </xf>
    <xf numFmtId="0" fontId="44" fillId="4" borderId="0" xfId="0" applyFont="1" applyFill="1" applyBorder="1" applyAlignment="1">
      <alignment horizontal="center" vertical="top" shrinkToFit="1"/>
    </xf>
    <xf numFmtId="0" fontId="42" fillId="0" borderId="26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40" fillId="32" borderId="4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6" fillId="4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6" sqref="B6"/>
    </sheetView>
  </sheetViews>
  <sheetFormatPr defaultColWidth="9.140625" defaultRowHeight="15" zeroHeight="1"/>
  <cols>
    <col min="14" max="16384" width="0" style="0" hidden="1" customWidth="1"/>
  </cols>
  <sheetData>
    <row r="1" spans="1:13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>
      <c r="A2" s="112"/>
      <c r="B2" s="113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>
      <c r="A4" s="112"/>
      <c r="B4" s="114" t="s">
        <v>37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2"/>
    </row>
    <row r="5" spans="1:13" ht="15">
      <c r="A5" s="11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2"/>
    </row>
    <row r="6" spans="1:13" ht="1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5">
      <c r="A7" s="112"/>
      <c r="B7" s="115" t="s">
        <v>39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2"/>
    </row>
    <row r="8" spans="1:13" ht="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5" customHeight="1">
      <c r="A9" s="112"/>
      <c r="B9" s="114" t="s">
        <v>38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2"/>
    </row>
    <row r="10" spans="1:13" ht="15">
      <c r="A10" s="112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2"/>
    </row>
    <row r="11" spans="1:13" ht="15">
      <c r="A11" s="112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2"/>
    </row>
    <row r="12" spans="1:13" ht="1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</sheetData>
  <sheetProtection sheet="1" objects="1" scenarios="1" selectLockedCells="1"/>
  <mergeCells count="3">
    <mergeCell ref="B4:L5"/>
    <mergeCell ref="B9:L11"/>
    <mergeCell ref="B7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C6" sqref="C6"/>
    </sheetView>
  </sheetViews>
  <sheetFormatPr defaultColWidth="9.140625" defaultRowHeight="15" zeroHeight="1"/>
  <cols>
    <col min="1" max="1" width="1.421875" style="41" customWidth="1"/>
    <col min="2" max="3" width="9.140625" style="41" customWidth="1"/>
    <col min="4" max="4" width="10.57421875" style="41" customWidth="1"/>
    <col min="5" max="5" width="9.140625" style="41" customWidth="1"/>
    <col min="6" max="6" width="11.00390625" style="41" customWidth="1"/>
    <col min="7" max="18" width="4.8515625" style="41" hidden="1" customWidth="1"/>
    <col min="19" max="19" width="7.421875" style="41" hidden="1" customWidth="1"/>
    <col min="20" max="21" width="7.421875" style="41" customWidth="1"/>
    <col min="22" max="25" width="9.140625" style="41" customWidth="1"/>
    <col min="26" max="26" width="1.421875" style="41" customWidth="1"/>
    <col min="27" max="16384" width="0" style="41" hidden="1" customWidth="1"/>
  </cols>
  <sheetData>
    <row r="1" spans="1:26" ht="15.75" customHeight="1">
      <c r="A1" s="81"/>
      <c r="B1" s="82" t="s">
        <v>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1"/>
    </row>
    <row r="2" spans="1:26" ht="1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1"/>
    </row>
    <row r="3" spans="1:26" ht="15">
      <c r="A3" s="81"/>
      <c r="B3" s="83" t="s">
        <v>23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1"/>
    </row>
    <row r="4" spans="1:26" ht="15.75" thickBot="1">
      <c r="A4" s="81"/>
      <c r="B4" s="84" t="s">
        <v>26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1"/>
    </row>
    <row r="5" spans="1:26" ht="15.75" thickBot="1">
      <c r="A5" s="81"/>
      <c r="B5" s="42" t="s">
        <v>0</v>
      </c>
      <c r="C5" s="43" t="s">
        <v>6</v>
      </c>
      <c r="D5" s="44" t="s">
        <v>8</v>
      </c>
      <c r="E5" s="44" t="s">
        <v>7</v>
      </c>
      <c r="F5" s="45" t="s">
        <v>4</v>
      </c>
      <c r="G5" s="46" t="s">
        <v>17</v>
      </c>
      <c r="H5" s="44" t="s">
        <v>16</v>
      </c>
      <c r="I5" s="44"/>
      <c r="J5" s="44"/>
      <c r="K5" s="44" t="s">
        <v>18</v>
      </c>
      <c r="L5" s="44"/>
      <c r="M5" s="44"/>
      <c r="N5" s="44" t="s">
        <v>1</v>
      </c>
      <c r="O5" s="44" t="s">
        <v>11</v>
      </c>
      <c r="P5" s="44" t="s">
        <v>13</v>
      </c>
      <c r="Q5" s="44" t="s">
        <v>10</v>
      </c>
      <c r="R5" s="44" t="s">
        <v>12</v>
      </c>
      <c r="S5" s="44" t="s">
        <v>14</v>
      </c>
      <c r="T5" s="44" t="s">
        <v>2</v>
      </c>
      <c r="U5" s="44" t="s">
        <v>3</v>
      </c>
      <c r="V5" s="44" t="s">
        <v>15</v>
      </c>
      <c r="W5" s="47" t="s">
        <v>9</v>
      </c>
      <c r="X5" s="48" t="s">
        <v>24</v>
      </c>
      <c r="Y5" s="49" t="s">
        <v>25</v>
      </c>
      <c r="Z5" s="81"/>
    </row>
    <row r="6" spans="1:26" ht="15">
      <c r="A6" s="81"/>
      <c r="B6" s="50">
        <v>1</v>
      </c>
      <c r="C6" s="23" t="s">
        <v>34</v>
      </c>
      <c r="D6" s="24" t="s">
        <v>30</v>
      </c>
      <c r="E6" s="24" t="s">
        <v>35</v>
      </c>
      <c r="F6" s="25">
        <v>1</v>
      </c>
      <c r="G6" s="51">
        <f>IF(ISERROR(PRODUCT(N6:S6)),1,IF(PRODUCT(K6:M6)=1,IF(OR(Q6=R6,R6=S6),0,IF((O6-N6)/(R6-Q6)=(P6-O6)/(S6-R6),1,0)),1))</f>
        <v>0</v>
      </c>
      <c r="H6" s="52" t="str">
        <f>SUBSTITUTE(SUBSTITUTE(SUBSTITUTE(C6,"(",""),")","")," ","")</f>
        <v>3,2</v>
      </c>
      <c r="I6" s="52" t="str">
        <f>SUBSTITUTE(SUBSTITUTE(SUBSTITUTE(D6,"(",""),")","")," ","")</f>
        <v>-7,9</v>
      </c>
      <c r="J6" s="52" t="str">
        <f>SUBSTITUTE(SUBSTITUTE(SUBSTITUTE(E6,"(",""),")","")," ","")</f>
        <v>15,6</v>
      </c>
      <c r="K6" s="52">
        <f>COUNTIF($H6:$J6,H6)</f>
        <v>1</v>
      </c>
      <c r="L6" s="52">
        <f>COUNTIF($H6:$J6,I6)</f>
        <v>1</v>
      </c>
      <c r="M6" s="52">
        <f>COUNTIF($H6:$J6,J6)</f>
        <v>1</v>
      </c>
      <c r="N6" s="53">
        <f>LEFT(H6,FIND(",",H6)-1)*1</f>
        <v>3</v>
      </c>
      <c r="O6" s="53">
        <f>LEFT(I6,FIND(",",I6)-1)*1</f>
        <v>-7</v>
      </c>
      <c r="P6" s="53">
        <f>LEFT(J6,FIND(",",J6)-1)*1</f>
        <v>15</v>
      </c>
      <c r="Q6" s="53">
        <f>RIGHT(H6,LEN(H6)-FIND(",",H6))*1</f>
        <v>2</v>
      </c>
      <c r="R6" s="53">
        <f>RIGHT(I6,LEN(I6)-FIND(",",I6))*1</f>
        <v>9</v>
      </c>
      <c r="S6" s="53">
        <f>RIGHT(J6,LEN(J6)-FIND(",",J6))*1</f>
        <v>6</v>
      </c>
      <c r="T6" s="52">
        <f>IF(G6=0,N6+2*(AVERAGE(O6:P6)-N6)/3,"")</f>
        <v>3.6666666666666665</v>
      </c>
      <c r="U6" s="52">
        <f>IF(G6=0,Q6+2*(AVERAGE(R6:S6)-Q6)/3,"")</f>
        <v>5.666666666666666</v>
      </c>
      <c r="V6" s="52">
        <f>IF(G6=0,0.5*ABS((O6-N6)*(S6-Q6)-(R6-Q6)*(P6-N6)),"")</f>
        <v>62</v>
      </c>
      <c r="W6" s="54">
        <f>IF(G6=1,"",V6*F6)</f>
        <v>62</v>
      </c>
      <c r="X6" s="55">
        <f>IF(G6=1,"",T6*W6)</f>
        <v>227.33333333333331</v>
      </c>
      <c r="Y6" s="56">
        <f>IF(G6=1,"",U6*W6)</f>
        <v>351.3333333333333</v>
      </c>
      <c r="Z6" s="81"/>
    </row>
    <row r="7" spans="1:26" ht="15">
      <c r="A7" s="81"/>
      <c r="B7" s="57">
        <v>2</v>
      </c>
      <c r="C7" s="16"/>
      <c r="D7" s="2"/>
      <c r="E7" s="2"/>
      <c r="F7" s="17"/>
      <c r="G7" s="58">
        <f>IF(ISERROR(PRODUCT(N7:S7)),1,IF(PRODUCT(K7:M7)=1,IF(OR(Q7=R7,R7=S7),0,IF((O7-N7)/(R7-Q7)=(P7-O7)/(S7-R7),1,0)),1))</f>
        <v>1</v>
      </c>
      <c r="H7" s="59">
        <f>SUBSTITUTE(SUBSTITUTE(SUBSTITUTE(C7,"(",""),")","")," ","")</f>
      </c>
      <c r="I7" s="59">
        <f>SUBSTITUTE(SUBSTITUTE(SUBSTITUTE(D7,"(",""),")","")," ","")</f>
      </c>
      <c r="J7" s="59">
        <f>SUBSTITUTE(SUBSTITUTE(SUBSTITUTE(E7,"(",""),")","")," ","")</f>
      </c>
      <c r="K7" s="59">
        <f>COUNTIF($H7:$J7,H7)</f>
        <v>3</v>
      </c>
      <c r="L7" s="59">
        <f>COUNTIF($H7:$J7,I7)</f>
        <v>3</v>
      </c>
      <c r="M7" s="59">
        <f>COUNTIF($H7:$J7,J7)</f>
        <v>3</v>
      </c>
      <c r="N7" s="60" t="e">
        <f>LEFT(H7,FIND(",",H7)-1)*1</f>
        <v>#VALUE!</v>
      </c>
      <c r="O7" s="60" t="e">
        <f>LEFT(I7,FIND(",",I7)-1)*1</f>
        <v>#VALUE!</v>
      </c>
      <c r="P7" s="60" t="e">
        <f>LEFT(J7,FIND(",",J7)-1)*1</f>
        <v>#VALUE!</v>
      </c>
      <c r="Q7" s="60" t="e">
        <f>RIGHT(H7,LEN(H7)-FIND(",",H7))*1</f>
        <v>#VALUE!</v>
      </c>
      <c r="R7" s="60" t="e">
        <f>RIGHT(I7,LEN(I7)-FIND(",",I7))*1</f>
        <v>#VALUE!</v>
      </c>
      <c r="S7" s="60" t="e">
        <f>RIGHT(J7,LEN(J7)-FIND(",",J7))*1</f>
        <v>#VALUE!</v>
      </c>
      <c r="T7" s="59">
        <f>IF(G7=0,N7+2*(AVERAGE(O7:P7)-N7)/3,"")</f>
      </c>
      <c r="U7" s="59">
        <f>IF(G7=0,Q7+2*(AVERAGE(R7:S7)-Q7)/3,"")</f>
      </c>
      <c r="V7" s="59">
        <f>IF(G7=0,0.5*ABS((O7-N7)*(S7-Q7)-(R7-Q7)*(P7-N7)),"")</f>
      </c>
      <c r="W7" s="61">
        <f>IF(G7=1,"",V7*F7)</f>
      </c>
      <c r="X7" s="62">
        <f aca="true" t="shared" si="0" ref="X7:X15">IF(G7=1,"",T7*W7)</f>
      </c>
      <c r="Y7" s="63">
        <f aca="true" t="shared" si="1" ref="Y7:Y15">IF(G7=1,"",U7*W7)</f>
      </c>
      <c r="Z7" s="81"/>
    </row>
    <row r="8" spans="1:26" ht="15">
      <c r="A8" s="81"/>
      <c r="B8" s="57">
        <v>3</v>
      </c>
      <c r="C8" s="16"/>
      <c r="D8" s="2"/>
      <c r="E8" s="2"/>
      <c r="F8" s="17"/>
      <c r="G8" s="58">
        <f>IF(ISERROR(PRODUCT(N8:S8)),1,IF(PRODUCT(K8:M8)=1,IF(OR(Q8=R8,R8=S8),0,IF((O8-N8)/(R8-Q8)=(P8-O8)/(S8-R8),1,0)),1))</f>
        <v>1</v>
      </c>
      <c r="H8" s="59">
        <f>SUBSTITUTE(SUBSTITUTE(SUBSTITUTE(C8,"(",""),")","")," ","")</f>
      </c>
      <c r="I8" s="59">
        <f>SUBSTITUTE(SUBSTITUTE(SUBSTITUTE(D8,"(",""),")","")," ","")</f>
      </c>
      <c r="J8" s="59">
        <f>SUBSTITUTE(SUBSTITUTE(SUBSTITUTE(E8,"(",""),")","")," ","")</f>
      </c>
      <c r="K8" s="59">
        <f>COUNTIF($H8:$J8,H8)</f>
        <v>3</v>
      </c>
      <c r="L8" s="59">
        <f>COUNTIF($H8:$J8,I8)</f>
        <v>3</v>
      </c>
      <c r="M8" s="59">
        <f>COUNTIF($H8:$J8,J8)</f>
        <v>3</v>
      </c>
      <c r="N8" s="60" t="e">
        <f>LEFT(H8,FIND(",",H8)-1)*1</f>
        <v>#VALUE!</v>
      </c>
      <c r="O8" s="60" t="e">
        <f>LEFT(I8,FIND(",",I8)-1)*1</f>
        <v>#VALUE!</v>
      </c>
      <c r="P8" s="60" t="e">
        <f>LEFT(J8,FIND(",",J8)-1)*1</f>
        <v>#VALUE!</v>
      </c>
      <c r="Q8" s="60" t="e">
        <f>RIGHT(H8,LEN(H8)-FIND(",",H8))*1</f>
        <v>#VALUE!</v>
      </c>
      <c r="R8" s="60" t="e">
        <f>RIGHT(I8,LEN(I8)-FIND(",",I8))*1</f>
        <v>#VALUE!</v>
      </c>
      <c r="S8" s="60" t="e">
        <f>RIGHT(J8,LEN(J8)-FIND(",",J8))*1</f>
        <v>#VALUE!</v>
      </c>
      <c r="T8" s="59">
        <f>IF(G8=0,N8+2*(AVERAGE(O8:P8)-N8)/3,"")</f>
      </c>
      <c r="U8" s="59">
        <f>IF(G8=0,Q8+2*(AVERAGE(R8:S8)-Q8)/3,"")</f>
      </c>
      <c r="V8" s="59">
        <f>IF(G8=0,0.5*ABS((O8-N8)*(S8-Q8)-(R8-Q8)*(P8-N8)),"")</f>
      </c>
      <c r="W8" s="61">
        <f>IF(G8=1,"",V8*F8)</f>
      </c>
      <c r="X8" s="62">
        <f t="shared" si="0"/>
      </c>
      <c r="Y8" s="63">
        <f t="shared" si="1"/>
      </c>
      <c r="Z8" s="81"/>
    </row>
    <row r="9" spans="1:26" ht="15">
      <c r="A9" s="81"/>
      <c r="B9" s="57">
        <v>4</v>
      </c>
      <c r="C9" s="16"/>
      <c r="D9" s="2"/>
      <c r="E9" s="2"/>
      <c r="F9" s="17"/>
      <c r="G9" s="58">
        <f>IF(ISERROR(PRODUCT(N9:S9)),1,IF(PRODUCT(K9:M9)=1,IF(OR(Q9=R9,R9=S9),0,IF((O9-N9)/(R9-Q9)=(P9-O9)/(S9-R9),1,0)),1))</f>
        <v>1</v>
      </c>
      <c r="H9" s="59">
        <f>SUBSTITUTE(SUBSTITUTE(SUBSTITUTE(C9,"(",""),")","")," ","")</f>
      </c>
      <c r="I9" s="59">
        <f>SUBSTITUTE(SUBSTITUTE(SUBSTITUTE(D9,"(",""),")","")," ","")</f>
      </c>
      <c r="J9" s="59">
        <f>SUBSTITUTE(SUBSTITUTE(SUBSTITUTE(E9,"(",""),")","")," ","")</f>
      </c>
      <c r="K9" s="59">
        <f>COUNTIF($H9:$J9,H9)</f>
        <v>3</v>
      </c>
      <c r="L9" s="59">
        <f>COUNTIF($H9:$J9,I9)</f>
        <v>3</v>
      </c>
      <c r="M9" s="59">
        <f>COUNTIF($H9:$J9,J9)</f>
        <v>3</v>
      </c>
      <c r="N9" s="60" t="e">
        <f>LEFT(H9,FIND(",",H9)-1)*1</f>
        <v>#VALUE!</v>
      </c>
      <c r="O9" s="60" t="e">
        <f>LEFT(I9,FIND(",",I9)-1)*1</f>
        <v>#VALUE!</v>
      </c>
      <c r="P9" s="60" t="e">
        <f>LEFT(J9,FIND(",",J9)-1)*1</f>
        <v>#VALUE!</v>
      </c>
      <c r="Q9" s="60" t="e">
        <f>RIGHT(H9,LEN(H9)-FIND(",",H9))*1</f>
        <v>#VALUE!</v>
      </c>
      <c r="R9" s="60" t="e">
        <f>RIGHT(I9,LEN(I9)-FIND(",",I9))*1</f>
        <v>#VALUE!</v>
      </c>
      <c r="S9" s="60" t="e">
        <f>RIGHT(J9,LEN(J9)-FIND(",",J9))*1</f>
        <v>#VALUE!</v>
      </c>
      <c r="T9" s="59">
        <f>IF(G9=0,N9+2*(AVERAGE(O9:P9)-N9)/3,"")</f>
      </c>
      <c r="U9" s="59">
        <f>IF(G9=0,Q9+2*(AVERAGE(R9:S9)-Q9)/3,"")</f>
      </c>
      <c r="V9" s="59">
        <f>IF(G9=0,0.5*ABS((O9-N9)*(S9-Q9)-(R9-Q9)*(P9-N9)),"")</f>
      </c>
      <c r="W9" s="61">
        <f>IF(G9=1,"",V9*F9)</f>
      </c>
      <c r="X9" s="62">
        <f t="shared" si="0"/>
      </c>
      <c r="Y9" s="63">
        <f t="shared" si="1"/>
      </c>
      <c r="Z9" s="81"/>
    </row>
    <row r="10" spans="1:26" ht="15">
      <c r="A10" s="81"/>
      <c r="B10" s="57">
        <v>5</v>
      </c>
      <c r="C10" s="16"/>
      <c r="D10" s="2"/>
      <c r="E10" s="2"/>
      <c r="F10" s="17"/>
      <c r="G10" s="58">
        <f>IF(ISERROR(PRODUCT(N10:S10)),1,IF(PRODUCT(K10:M10)=1,IF(OR(Q10=R10,R10=S10),0,IF((O10-N10)/(R10-Q10)=(P10-O10)/(S10-R10),1,0)),1))</f>
        <v>1</v>
      </c>
      <c r="H10" s="59">
        <f>SUBSTITUTE(SUBSTITUTE(SUBSTITUTE(C10,"(",""),")","")," ","")</f>
      </c>
      <c r="I10" s="59">
        <f>SUBSTITUTE(SUBSTITUTE(SUBSTITUTE(D10,"(",""),")","")," ","")</f>
      </c>
      <c r="J10" s="59">
        <f>SUBSTITUTE(SUBSTITUTE(SUBSTITUTE(E10,"(",""),")","")," ","")</f>
      </c>
      <c r="K10" s="59">
        <f>COUNTIF($H10:$J10,H10)</f>
        <v>3</v>
      </c>
      <c r="L10" s="59">
        <f>COUNTIF($H10:$J10,I10)</f>
        <v>3</v>
      </c>
      <c r="M10" s="59">
        <f>COUNTIF($H10:$J10,J10)</f>
        <v>3</v>
      </c>
      <c r="N10" s="60" t="e">
        <f>LEFT(H10,FIND(",",H10)-1)*1</f>
        <v>#VALUE!</v>
      </c>
      <c r="O10" s="60" t="e">
        <f>LEFT(I10,FIND(",",I10)-1)*1</f>
        <v>#VALUE!</v>
      </c>
      <c r="P10" s="60" t="e">
        <f>LEFT(J10,FIND(",",J10)-1)*1</f>
        <v>#VALUE!</v>
      </c>
      <c r="Q10" s="60" t="e">
        <f>RIGHT(H10,LEN(H10)-FIND(",",H10))*1</f>
        <v>#VALUE!</v>
      </c>
      <c r="R10" s="60" t="e">
        <f>RIGHT(I10,LEN(I10)-FIND(",",I10))*1</f>
        <v>#VALUE!</v>
      </c>
      <c r="S10" s="60" t="e">
        <f>RIGHT(J10,LEN(J10)-FIND(",",J10))*1</f>
        <v>#VALUE!</v>
      </c>
      <c r="T10" s="59">
        <f>IF(G10=0,N10+2*(AVERAGE(O10:P10)-N10)/3,"")</f>
      </c>
      <c r="U10" s="59">
        <f>IF(G10=0,Q10+2*(AVERAGE(R10:S10)-Q10)/3,"")</f>
      </c>
      <c r="V10" s="59">
        <f>IF(G10=0,0.5*ABS((O10-N10)*(S10-Q10)-(R10-Q10)*(P10-N10)),"")</f>
      </c>
      <c r="W10" s="61">
        <f>IF(G10=1,"",V10*F10)</f>
      </c>
      <c r="X10" s="62">
        <f t="shared" si="0"/>
      </c>
      <c r="Y10" s="63">
        <f t="shared" si="1"/>
      </c>
      <c r="Z10" s="81"/>
    </row>
    <row r="11" spans="1:26" ht="15">
      <c r="A11" s="81"/>
      <c r="B11" s="57">
        <v>6</v>
      </c>
      <c r="C11" s="16"/>
      <c r="D11" s="2"/>
      <c r="E11" s="2"/>
      <c r="F11" s="17"/>
      <c r="G11" s="58">
        <f>IF(ISERROR(PRODUCT(N11:S11)),1,IF(PRODUCT(K11:M11)=1,IF(OR(Q11=R11,R11=S11),0,IF((O11-N11)/(R11-Q11)=(P11-O11)/(S11-R11),1,0)),1))</f>
        <v>1</v>
      </c>
      <c r="H11" s="59">
        <f>SUBSTITUTE(SUBSTITUTE(SUBSTITUTE(C11,"(",""),")","")," ","")</f>
      </c>
      <c r="I11" s="59">
        <f>SUBSTITUTE(SUBSTITUTE(SUBSTITUTE(D11,"(",""),")","")," ","")</f>
      </c>
      <c r="J11" s="59">
        <f>SUBSTITUTE(SUBSTITUTE(SUBSTITUTE(E11,"(",""),")","")," ","")</f>
      </c>
      <c r="K11" s="59">
        <f>COUNTIF($H11:$J11,H11)</f>
        <v>3</v>
      </c>
      <c r="L11" s="59">
        <f>COUNTIF($H11:$J11,I11)</f>
        <v>3</v>
      </c>
      <c r="M11" s="59">
        <f>COUNTIF($H11:$J11,J11)</f>
        <v>3</v>
      </c>
      <c r="N11" s="60" t="e">
        <f>LEFT(H11,FIND(",",H11)-1)*1</f>
        <v>#VALUE!</v>
      </c>
      <c r="O11" s="60" t="e">
        <f>LEFT(I11,FIND(",",I11)-1)*1</f>
        <v>#VALUE!</v>
      </c>
      <c r="P11" s="60" t="e">
        <f>LEFT(J11,FIND(",",J11)-1)*1</f>
        <v>#VALUE!</v>
      </c>
      <c r="Q11" s="60" t="e">
        <f>RIGHT(H11,LEN(H11)-FIND(",",H11))*1</f>
        <v>#VALUE!</v>
      </c>
      <c r="R11" s="60" t="e">
        <f>RIGHT(I11,LEN(I11)-FIND(",",I11))*1</f>
        <v>#VALUE!</v>
      </c>
      <c r="S11" s="60" t="e">
        <f>RIGHT(J11,LEN(J11)-FIND(",",J11))*1</f>
        <v>#VALUE!</v>
      </c>
      <c r="T11" s="59">
        <f>IF(G11=0,N11+2*(AVERAGE(O11:P11)-N11)/3,"")</f>
      </c>
      <c r="U11" s="59">
        <f>IF(G11=0,Q11+2*(AVERAGE(R11:S11)-Q11)/3,"")</f>
      </c>
      <c r="V11" s="59">
        <f>IF(G11=0,0.5*ABS((O11-N11)*(S11-Q11)-(R11-Q11)*(P11-N11)),"")</f>
      </c>
      <c r="W11" s="61">
        <f>IF(G11=1,"",V11*F11)</f>
      </c>
      <c r="X11" s="62">
        <f t="shared" si="0"/>
      </c>
      <c r="Y11" s="63">
        <f t="shared" si="1"/>
      </c>
      <c r="Z11" s="81"/>
    </row>
    <row r="12" spans="1:26" ht="15">
      <c r="A12" s="81"/>
      <c r="B12" s="57">
        <v>7</v>
      </c>
      <c r="C12" s="16"/>
      <c r="D12" s="2"/>
      <c r="E12" s="2"/>
      <c r="F12" s="17"/>
      <c r="G12" s="58">
        <f>IF(ISERROR(PRODUCT(N12:S12)),1,IF(PRODUCT(K12:M12)=1,IF(OR(Q12=R12,R12=S12),0,IF((O12-N12)/(R12-Q12)=(P12-O12)/(S12-R12),1,0)),1))</f>
        <v>1</v>
      </c>
      <c r="H12" s="59">
        <f>SUBSTITUTE(SUBSTITUTE(SUBSTITUTE(C12,"(",""),")","")," ","")</f>
      </c>
      <c r="I12" s="59">
        <f>SUBSTITUTE(SUBSTITUTE(SUBSTITUTE(D12,"(",""),")","")," ","")</f>
      </c>
      <c r="J12" s="59">
        <f>SUBSTITUTE(SUBSTITUTE(SUBSTITUTE(E12,"(",""),")","")," ","")</f>
      </c>
      <c r="K12" s="59">
        <f>COUNTIF($H12:$J12,H12)</f>
        <v>3</v>
      </c>
      <c r="L12" s="59">
        <f>COUNTIF($H12:$J12,I12)</f>
        <v>3</v>
      </c>
      <c r="M12" s="59">
        <f>COUNTIF($H12:$J12,J12)</f>
        <v>3</v>
      </c>
      <c r="N12" s="60" t="e">
        <f>LEFT(H12,FIND(",",H12)-1)*1</f>
        <v>#VALUE!</v>
      </c>
      <c r="O12" s="60" t="e">
        <f>LEFT(I12,FIND(",",I12)-1)*1</f>
        <v>#VALUE!</v>
      </c>
      <c r="P12" s="60" t="e">
        <f>LEFT(J12,FIND(",",J12)-1)*1</f>
        <v>#VALUE!</v>
      </c>
      <c r="Q12" s="60" t="e">
        <f>RIGHT(H12,LEN(H12)-FIND(",",H12))*1</f>
        <v>#VALUE!</v>
      </c>
      <c r="R12" s="60" t="e">
        <f>RIGHT(I12,LEN(I12)-FIND(",",I12))*1</f>
        <v>#VALUE!</v>
      </c>
      <c r="S12" s="60" t="e">
        <f>RIGHT(J12,LEN(J12)-FIND(",",J12))*1</f>
        <v>#VALUE!</v>
      </c>
      <c r="T12" s="59">
        <f>IF(G12=0,N12+2*(AVERAGE(O12:P12)-N12)/3,"")</f>
      </c>
      <c r="U12" s="59">
        <f>IF(G12=0,Q12+2*(AVERAGE(R12:S12)-Q12)/3,"")</f>
      </c>
      <c r="V12" s="59">
        <f>IF(G12=0,0.5*ABS((O12-N12)*(S12-Q12)-(R12-Q12)*(P12-N12)),"")</f>
      </c>
      <c r="W12" s="61">
        <f>IF(G12=1,"",V12*F12)</f>
      </c>
      <c r="X12" s="62">
        <f t="shared" si="0"/>
      </c>
      <c r="Y12" s="63">
        <f t="shared" si="1"/>
      </c>
      <c r="Z12" s="81"/>
    </row>
    <row r="13" spans="1:26" ht="15">
      <c r="A13" s="81"/>
      <c r="B13" s="57">
        <v>8</v>
      </c>
      <c r="C13" s="16"/>
      <c r="D13" s="2"/>
      <c r="E13" s="2"/>
      <c r="F13" s="17"/>
      <c r="G13" s="58">
        <f>IF(ISERROR(PRODUCT(N13:S13)),1,IF(PRODUCT(K13:M13)=1,IF(OR(Q13=R13,R13=S13),0,IF((O13-N13)/(R13-Q13)=(P13-O13)/(S13-R13),1,0)),1))</f>
        <v>1</v>
      </c>
      <c r="H13" s="59">
        <f>SUBSTITUTE(SUBSTITUTE(SUBSTITUTE(C13,"(",""),")","")," ","")</f>
      </c>
      <c r="I13" s="59">
        <f>SUBSTITUTE(SUBSTITUTE(SUBSTITUTE(D13,"(",""),")","")," ","")</f>
      </c>
      <c r="J13" s="59">
        <f>SUBSTITUTE(SUBSTITUTE(SUBSTITUTE(E13,"(",""),")","")," ","")</f>
      </c>
      <c r="K13" s="59">
        <f>COUNTIF($H13:$J13,H13)</f>
        <v>3</v>
      </c>
      <c r="L13" s="59">
        <f>COUNTIF($H13:$J13,I13)</f>
        <v>3</v>
      </c>
      <c r="M13" s="59">
        <f>COUNTIF($H13:$J13,J13)</f>
        <v>3</v>
      </c>
      <c r="N13" s="60" t="e">
        <f>LEFT(H13,FIND(",",H13)-1)*1</f>
        <v>#VALUE!</v>
      </c>
      <c r="O13" s="60" t="e">
        <f>LEFT(I13,FIND(",",I13)-1)*1</f>
        <v>#VALUE!</v>
      </c>
      <c r="P13" s="60" t="e">
        <f>LEFT(J13,FIND(",",J13)-1)*1</f>
        <v>#VALUE!</v>
      </c>
      <c r="Q13" s="60" t="e">
        <f>RIGHT(H13,LEN(H13)-FIND(",",H13))*1</f>
        <v>#VALUE!</v>
      </c>
      <c r="R13" s="60" t="e">
        <f>RIGHT(I13,LEN(I13)-FIND(",",I13))*1</f>
        <v>#VALUE!</v>
      </c>
      <c r="S13" s="60" t="e">
        <f>RIGHT(J13,LEN(J13)-FIND(",",J13))*1</f>
        <v>#VALUE!</v>
      </c>
      <c r="T13" s="59">
        <f>IF(G13=0,N13+2*(AVERAGE(O13:P13)-N13)/3,"")</f>
      </c>
      <c r="U13" s="59">
        <f>IF(G13=0,Q13+2*(AVERAGE(R13:S13)-Q13)/3,"")</f>
      </c>
      <c r="V13" s="59">
        <f>IF(G13=0,0.5*ABS((O13-N13)*(S13-Q13)-(R13-Q13)*(P13-N13)),"")</f>
      </c>
      <c r="W13" s="61">
        <f>IF(G13=1,"",V13*F13)</f>
      </c>
      <c r="X13" s="62">
        <f t="shared" si="0"/>
      </c>
      <c r="Y13" s="63">
        <f t="shared" si="1"/>
      </c>
      <c r="Z13" s="81"/>
    </row>
    <row r="14" spans="1:26" ht="15">
      <c r="A14" s="81"/>
      <c r="B14" s="57">
        <v>9</v>
      </c>
      <c r="C14" s="16"/>
      <c r="D14" s="2"/>
      <c r="E14" s="2"/>
      <c r="F14" s="17"/>
      <c r="G14" s="58">
        <f>IF(ISERROR(PRODUCT(N14:S14)),1,IF(PRODUCT(K14:M14)=1,IF(OR(Q14=R14,R14=S14),0,IF((O14-N14)/(R14-Q14)=(P14-O14)/(S14-R14),1,0)),1))</f>
        <v>1</v>
      </c>
      <c r="H14" s="59">
        <f>SUBSTITUTE(SUBSTITUTE(SUBSTITUTE(C14,"(",""),")","")," ","")</f>
      </c>
      <c r="I14" s="59">
        <f>SUBSTITUTE(SUBSTITUTE(SUBSTITUTE(D14,"(",""),")","")," ","")</f>
      </c>
      <c r="J14" s="59">
        <f>SUBSTITUTE(SUBSTITUTE(SUBSTITUTE(E14,"(",""),")","")," ","")</f>
      </c>
      <c r="K14" s="59">
        <f>COUNTIF($H14:$J14,H14)</f>
        <v>3</v>
      </c>
      <c r="L14" s="59">
        <f>COUNTIF($H14:$J14,I14)</f>
        <v>3</v>
      </c>
      <c r="M14" s="59">
        <f>COUNTIF($H14:$J14,J14)</f>
        <v>3</v>
      </c>
      <c r="N14" s="60" t="e">
        <f>LEFT(H14,FIND(",",H14)-1)*1</f>
        <v>#VALUE!</v>
      </c>
      <c r="O14" s="60" t="e">
        <f>LEFT(I14,FIND(",",I14)-1)*1</f>
        <v>#VALUE!</v>
      </c>
      <c r="P14" s="60" t="e">
        <f>LEFT(J14,FIND(",",J14)-1)*1</f>
        <v>#VALUE!</v>
      </c>
      <c r="Q14" s="60" t="e">
        <f>RIGHT(H14,LEN(H14)-FIND(",",H14))*1</f>
        <v>#VALUE!</v>
      </c>
      <c r="R14" s="60" t="e">
        <f>RIGHT(I14,LEN(I14)-FIND(",",I14))*1</f>
        <v>#VALUE!</v>
      </c>
      <c r="S14" s="60" t="e">
        <f>RIGHT(J14,LEN(J14)-FIND(",",J14))*1</f>
        <v>#VALUE!</v>
      </c>
      <c r="T14" s="59">
        <f>IF(G14=0,N14+2*(AVERAGE(O14:P14)-N14)/3,"")</f>
      </c>
      <c r="U14" s="59">
        <f>IF(G14=0,Q14+2*(AVERAGE(R14:S14)-Q14)/3,"")</f>
      </c>
      <c r="V14" s="59">
        <f>IF(G14=0,0.5*ABS((O14-N14)*(S14-Q14)-(R14-Q14)*(P14-N14)),"")</f>
      </c>
      <c r="W14" s="61">
        <f>IF(G14=1,"",V14*F14)</f>
      </c>
      <c r="X14" s="62">
        <f t="shared" si="0"/>
      </c>
      <c r="Y14" s="63">
        <f t="shared" si="1"/>
      </c>
      <c r="Z14" s="81"/>
    </row>
    <row r="15" spans="1:26" ht="15.75" thickBot="1">
      <c r="A15" s="81"/>
      <c r="B15" s="64">
        <v>10</v>
      </c>
      <c r="C15" s="18"/>
      <c r="D15" s="4"/>
      <c r="E15" s="4"/>
      <c r="F15" s="19"/>
      <c r="G15" s="65">
        <f>IF(ISERROR(PRODUCT(N15:S15)),1,IF(PRODUCT(K15:M15)=1,IF(OR(Q15=R15,R15=S15),0,IF((O15-N15)/(R15-Q15)=(P15-O15)/(S15-R15),1,0)),1))</f>
        <v>1</v>
      </c>
      <c r="H15" s="66">
        <f>SUBSTITUTE(SUBSTITUTE(SUBSTITUTE(C15,"(",""),")","")," ","")</f>
      </c>
      <c r="I15" s="66">
        <f>SUBSTITUTE(SUBSTITUTE(SUBSTITUTE(D15,"(",""),")","")," ","")</f>
      </c>
      <c r="J15" s="66">
        <f>SUBSTITUTE(SUBSTITUTE(SUBSTITUTE(E15,"(",""),")","")," ","")</f>
      </c>
      <c r="K15" s="66">
        <f>COUNTIF($H15:$J15,H15)</f>
        <v>3</v>
      </c>
      <c r="L15" s="66">
        <f>COUNTIF($H15:$J15,I15)</f>
        <v>3</v>
      </c>
      <c r="M15" s="66">
        <f>COUNTIF($H15:$J15,J15)</f>
        <v>3</v>
      </c>
      <c r="N15" s="67" t="e">
        <f>LEFT(H15,FIND(",",H15)-1)*1</f>
        <v>#VALUE!</v>
      </c>
      <c r="O15" s="67" t="e">
        <f>LEFT(I15,FIND(",",I15)-1)*1</f>
        <v>#VALUE!</v>
      </c>
      <c r="P15" s="67" t="e">
        <f>LEFT(J15,FIND(",",J15)-1)*1</f>
        <v>#VALUE!</v>
      </c>
      <c r="Q15" s="67" t="e">
        <f>RIGHT(H15,LEN(H15)-FIND(",",H15))*1</f>
        <v>#VALUE!</v>
      </c>
      <c r="R15" s="67" t="e">
        <f>RIGHT(I15,LEN(I15)-FIND(",",I15))*1</f>
        <v>#VALUE!</v>
      </c>
      <c r="S15" s="67" t="e">
        <f>RIGHT(J15,LEN(J15)-FIND(",",J15))*1</f>
        <v>#VALUE!</v>
      </c>
      <c r="T15" s="66">
        <f>IF(G15=0,N15+2*(AVERAGE(O15:P15)-N15)/3,"")</f>
      </c>
      <c r="U15" s="66">
        <f>IF(G15=0,Q15+2*(AVERAGE(R15:S15)-Q15)/3,"")</f>
      </c>
      <c r="V15" s="66">
        <f>IF(G15=0,0.5*ABS((O15-N15)*(S15-Q15)-(R15-Q15)*(P15-N15)),"")</f>
      </c>
      <c r="W15" s="68">
        <f>IF(G15=1,"",V15*F15)</f>
      </c>
      <c r="X15" s="69">
        <f t="shared" si="0"/>
      </c>
      <c r="Y15" s="70">
        <f t="shared" si="1"/>
      </c>
      <c r="Z15" s="81"/>
    </row>
    <row r="16" spans="1:26" ht="15.75" thickBot="1">
      <c r="A16" s="81"/>
      <c r="B16" s="71" t="s">
        <v>19</v>
      </c>
      <c r="C16" s="72" t="str">
        <f>"Mass: "&amp;W16&amp;", Centre of mass: ("&amp;ROUND(T16,3)&amp;","&amp;ROUND(U16,3)&amp;")"</f>
        <v>Mass: 62, Centre of mass: (3.667,5.667)</v>
      </c>
      <c r="D16" s="73"/>
      <c r="E16" s="73"/>
      <c r="F16" s="74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>
        <f>X16/W16</f>
        <v>3.6666666666666665</v>
      </c>
      <c r="U16" s="77">
        <f>Y16/W16</f>
        <v>5.666666666666666</v>
      </c>
      <c r="V16" s="76"/>
      <c r="W16" s="78">
        <f>SUM(W6:W15)</f>
        <v>62</v>
      </c>
      <c r="X16" s="79">
        <f>SUM(X6:X15)</f>
        <v>227.33333333333331</v>
      </c>
      <c r="Y16" s="80">
        <f>SUM(Y6:Y15)</f>
        <v>351.3333333333333</v>
      </c>
      <c r="Z16" s="81"/>
    </row>
    <row r="17" spans="1:26" ht="7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</sheetData>
  <sheetProtection sheet="1" objects="1" scenarios="1" selectLockedCells="1"/>
  <mergeCells count="4">
    <mergeCell ref="B1:Y2"/>
    <mergeCell ref="C16:F16"/>
    <mergeCell ref="B3:Y3"/>
    <mergeCell ref="B4:Y4"/>
  </mergeCells>
  <conditionalFormatting sqref="T6:V15">
    <cfRule type="expression" priority="23" dxfId="1" stopIfTrue="1">
      <formula>T6=""</formula>
    </cfRule>
  </conditionalFormatting>
  <conditionalFormatting sqref="C6:E15">
    <cfRule type="expression" priority="24" dxfId="1" stopIfTrue="1">
      <formula>C6=""</formula>
    </cfRule>
    <cfRule type="expression" priority="25" dxfId="0" stopIfTrue="1">
      <formula>$G6=1</formula>
    </cfRule>
  </conditionalFormatting>
  <conditionalFormatting sqref="F6">
    <cfRule type="expression" priority="19" dxfId="1" stopIfTrue="1">
      <formula>F6=""</formula>
    </cfRule>
    <cfRule type="expression" priority="20" dxfId="0" stopIfTrue="1">
      <formula>$G6=1</formula>
    </cfRule>
  </conditionalFormatting>
  <conditionalFormatting sqref="F7">
    <cfRule type="expression" priority="17" dxfId="1" stopIfTrue="1">
      <formula>F7=""</formula>
    </cfRule>
    <cfRule type="expression" priority="18" dxfId="0" stopIfTrue="1">
      <formula>$G7=1</formula>
    </cfRule>
  </conditionalFormatting>
  <conditionalFormatting sqref="F8">
    <cfRule type="expression" priority="15" dxfId="1" stopIfTrue="1">
      <formula>F8=""</formula>
    </cfRule>
    <cfRule type="expression" priority="16" dxfId="0" stopIfTrue="1">
      <formula>$G8=1</formula>
    </cfRule>
  </conditionalFormatting>
  <conditionalFormatting sqref="F9">
    <cfRule type="expression" priority="13" dxfId="1" stopIfTrue="1">
      <formula>F9=""</formula>
    </cfRule>
    <cfRule type="expression" priority="14" dxfId="0" stopIfTrue="1">
      <formula>$G9=1</formula>
    </cfRule>
  </conditionalFormatting>
  <conditionalFormatting sqref="F10">
    <cfRule type="expression" priority="11" dxfId="1" stopIfTrue="1">
      <formula>F10=""</formula>
    </cfRule>
    <cfRule type="expression" priority="12" dxfId="0" stopIfTrue="1">
      <formula>$G10=1</formula>
    </cfRule>
  </conditionalFormatting>
  <conditionalFormatting sqref="F11">
    <cfRule type="expression" priority="9" dxfId="1" stopIfTrue="1">
      <formula>F11=""</formula>
    </cfRule>
    <cfRule type="expression" priority="10" dxfId="0" stopIfTrue="1">
      <formula>$G11=1</formula>
    </cfRule>
  </conditionalFormatting>
  <conditionalFormatting sqref="F12">
    <cfRule type="expression" priority="7" dxfId="1" stopIfTrue="1">
      <formula>F12=""</formula>
    </cfRule>
    <cfRule type="expression" priority="8" dxfId="0" stopIfTrue="1">
      <formula>$G12=1</formula>
    </cfRule>
  </conditionalFormatting>
  <conditionalFormatting sqref="F13">
    <cfRule type="expression" priority="5" dxfId="1" stopIfTrue="1">
      <formula>F13=""</formula>
    </cfRule>
    <cfRule type="expression" priority="6" dxfId="0" stopIfTrue="1">
      <formula>$G13=1</formula>
    </cfRule>
  </conditionalFormatting>
  <conditionalFormatting sqref="F14">
    <cfRule type="expression" priority="3" dxfId="1" stopIfTrue="1">
      <formula>F14=""</formula>
    </cfRule>
    <cfRule type="expression" priority="4" dxfId="0" stopIfTrue="1">
      <formula>$G14=1</formula>
    </cfRule>
  </conditionalFormatting>
  <conditionalFormatting sqref="F15">
    <cfRule type="expression" priority="1" dxfId="1" stopIfTrue="1">
      <formula>F15=""</formula>
    </cfRule>
    <cfRule type="expression" priority="2" dxfId="0" stopIfTrue="1">
      <formula>$G15=1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selection activeCell="A1" sqref="A1"/>
    </sheetView>
  </sheetViews>
  <sheetFormatPr defaultColWidth="9.140625" defaultRowHeight="15" zeroHeight="1"/>
  <cols>
    <col min="1" max="1" width="8.140625" style="0" bestFit="1" customWidth="1"/>
    <col min="2" max="2" width="11.00390625" style="0" customWidth="1"/>
    <col min="3" max="15" width="4.421875" style="0" customWidth="1"/>
    <col min="16" max="17" width="7.421875" style="0" customWidth="1"/>
    <col min="22" max="22" width="9.140625" style="0" customWidth="1"/>
    <col min="23" max="16384" width="9.140625" style="0" hidden="1" customWidth="1"/>
  </cols>
  <sheetData>
    <row r="1" spans="1:22" ht="15.75" thickBot="1">
      <c r="A1" s="31" t="s">
        <v>0</v>
      </c>
      <c r="B1" s="33" t="s">
        <v>4</v>
      </c>
      <c r="C1" s="34" t="s">
        <v>17</v>
      </c>
      <c r="D1" s="32" t="s">
        <v>16</v>
      </c>
      <c r="E1" s="32"/>
      <c r="F1" s="32"/>
      <c r="G1" s="32" t="s">
        <v>18</v>
      </c>
      <c r="H1" s="32"/>
      <c r="I1" s="32"/>
      <c r="J1" s="32" t="s">
        <v>1</v>
      </c>
      <c r="K1" s="32" t="s">
        <v>11</v>
      </c>
      <c r="L1" s="32" t="s">
        <v>13</v>
      </c>
      <c r="M1" s="32" t="s">
        <v>10</v>
      </c>
      <c r="N1" s="32" t="s">
        <v>12</v>
      </c>
      <c r="O1" s="32" t="s">
        <v>14</v>
      </c>
      <c r="P1" s="32" t="s">
        <v>2</v>
      </c>
      <c r="Q1" s="32" t="s">
        <v>3</v>
      </c>
      <c r="R1" s="32" t="s">
        <v>15</v>
      </c>
      <c r="S1" s="35" t="s">
        <v>9</v>
      </c>
      <c r="T1" s="36" t="s">
        <v>20</v>
      </c>
      <c r="U1" s="37" t="s">
        <v>21</v>
      </c>
      <c r="V1" s="110" t="s">
        <v>33</v>
      </c>
    </row>
    <row r="2" spans="1:22" ht="15">
      <c r="A2" s="22">
        <v>1</v>
      </c>
      <c r="B2" s="25">
        <f>IF(ConvexPolygon!$A$4-2&lt;'100Triangles'!A2,0,1)</f>
        <v>1</v>
      </c>
      <c r="C2" s="26">
        <f>IF(ISERROR(PRODUCT(J2:O2)),1,IF(PRODUCT(G2:I2)=1,IF(OR(M2=N2,N2=O2),0,IF((K2-J2)/(N2-M2)=(L2-K2)/(O2-N2),1,0)),1))</f>
        <v>0</v>
      </c>
      <c r="D2" s="27" t="str">
        <f>J2&amp;","&amp;M2</f>
        <v>0,0</v>
      </c>
      <c r="E2" s="27" t="str">
        <f>K2&amp;","&amp;N2</f>
        <v>5,0</v>
      </c>
      <c r="F2" s="27" t="str">
        <f>L2&amp;","&amp;O2</f>
        <v>7,4</v>
      </c>
      <c r="G2" s="27">
        <f>COUNTIF($D2:$F2,D2)</f>
        <v>1</v>
      </c>
      <c r="H2" s="27">
        <f>COUNTIF($D2:$F2,E2)</f>
        <v>1</v>
      </c>
      <c r="I2" s="27">
        <f>COUNTIF($D2:$F2,F2)</f>
        <v>1</v>
      </c>
      <c r="J2" s="28">
        <f>ConvexPolygon!C5</f>
        <v>0</v>
      </c>
      <c r="K2" s="28">
        <f>ConvexPolygon!C6</f>
        <v>5</v>
      </c>
      <c r="L2" s="28">
        <f>ConvexPolygon!C7</f>
        <v>7</v>
      </c>
      <c r="M2" s="28">
        <f>ConvexPolygon!D5</f>
        <v>0</v>
      </c>
      <c r="N2" s="28">
        <f>ConvexPolygon!D6</f>
        <v>0</v>
      </c>
      <c r="O2" s="28">
        <f>ConvexPolygon!D7</f>
        <v>4</v>
      </c>
      <c r="P2" s="27">
        <f>IF(C2=0,J2+2*(AVERAGE(K2:L2)-J2)/3,"")</f>
        <v>4</v>
      </c>
      <c r="Q2" s="27">
        <f>IF(C2=0,M2+2*(AVERAGE(N2:O2)-M2)/3,"")</f>
        <v>1.3333333333333333</v>
      </c>
      <c r="R2" s="27">
        <f>IF(C2=0,0.5*ABS((K2-J2)*(O2-M2)-(N2-M2)*(L2-J2)),"")</f>
        <v>10</v>
      </c>
      <c r="S2" s="3">
        <f>IF(C2=1,"",R2*B2)</f>
        <v>10</v>
      </c>
      <c r="T2" s="29">
        <f>IF(C2=1,"",P2*S2)</f>
        <v>40</v>
      </c>
      <c r="U2" s="30">
        <f>IF(C2=1,"",Q2*S2)</f>
        <v>13.333333333333332</v>
      </c>
      <c r="V2">
        <f>B2*C2</f>
        <v>0</v>
      </c>
    </row>
    <row r="3" spans="1:22" ht="15">
      <c r="A3" s="13">
        <v>2</v>
      </c>
      <c r="B3" s="25">
        <f>IF(ConvexPolygon!$A$4-2&lt;'100Triangles'!A3,0,1)</f>
        <v>1</v>
      </c>
      <c r="C3" s="14">
        <f>IF(ISERROR(PRODUCT(J3:O3)),1,IF(PRODUCT(G3:I3)=1,IF(OR(M3=N3,N3=O3),0,IF((K3-J3)/(N3-M3)=(L3-K3)/(O3-N3),1,0)),1))</f>
        <v>0</v>
      </c>
      <c r="D3" s="27" t="str">
        <f aca="true" t="shared" si="0" ref="D3:D66">J3&amp;","&amp;M3</f>
        <v>0,0</v>
      </c>
      <c r="E3" s="27" t="str">
        <f aca="true" t="shared" si="1" ref="E3:E66">K3&amp;","&amp;N3</f>
        <v>7,4</v>
      </c>
      <c r="F3" s="27" t="str">
        <f aca="true" t="shared" si="2" ref="F3:F66">L3&amp;","&amp;O3</f>
        <v>5,8</v>
      </c>
      <c r="G3" s="1">
        <f>COUNTIF($D3:$F3,D3)</f>
        <v>1</v>
      </c>
      <c r="H3" s="1">
        <f>COUNTIF($D3:$F3,E3)</f>
        <v>1</v>
      </c>
      <c r="I3" s="1">
        <f>COUNTIF($D3:$F3,F3)</f>
        <v>1</v>
      </c>
      <c r="J3" s="6">
        <f>J2</f>
        <v>0</v>
      </c>
      <c r="K3" s="6">
        <f>L2</f>
        <v>7</v>
      </c>
      <c r="L3" s="6">
        <f>ConvexPolygon!C8</f>
        <v>5</v>
      </c>
      <c r="M3" s="6">
        <f>M2</f>
        <v>0</v>
      </c>
      <c r="N3" s="6">
        <f>O2</f>
        <v>4</v>
      </c>
      <c r="O3" s="28">
        <f>ConvexPolygon!D8</f>
        <v>8</v>
      </c>
      <c r="P3" s="1">
        <f aca="true" t="shared" si="3" ref="P3:P101">IF(C3=0,J3+2*(AVERAGE(K3:L3)-J3)/3,"")</f>
        <v>4</v>
      </c>
      <c r="Q3" s="1">
        <f aca="true" t="shared" si="4" ref="Q3:Q101">IF(C3=0,M3+2*(AVERAGE(N3:O3)-M3)/3,"")</f>
        <v>4</v>
      </c>
      <c r="R3" s="1">
        <f aca="true" t="shared" si="5" ref="R3:R101">IF(C3=0,0.5*ABS((K3-J3)*(O3-M3)-(N3-M3)*(L3-J3)),"")</f>
        <v>18</v>
      </c>
      <c r="S3" s="21">
        <f>IF(C3=1,"",R3*B3)</f>
        <v>18</v>
      </c>
      <c r="T3" s="7">
        <f>IF(C3=1,"",P3*S3)</f>
        <v>72</v>
      </c>
      <c r="U3" s="8">
        <f>IF(C3=1,"",Q3*S3)</f>
        <v>72</v>
      </c>
      <c r="V3">
        <f aca="true" t="shared" si="6" ref="V3:V66">B3*C3</f>
        <v>0</v>
      </c>
    </row>
    <row r="4" spans="1:22" ht="15">
      <c r="A4" s="13">
        <v>3</v>
      </c>
      <c r="B4" s="25">
        <f>IF(ConvexPolygon!$A$4-2&lt;'100Triangles'!A4,0,1)</f>
        <v>1</v>
      </c>
      <c r="C4" s="14">
        <f>IF(ISERROR(PRODUCT(J4:O4)),1,IF(PRODUCT(G4:I4)=1,IF(OR(M4=N4,N4=O4),0,IF((K4-J4)/(N4-M4)=(L4-K4)/(O4-N4),1,0)),1))</f>
        <v>0</v>
      </c>
      <c r="D4" s="27" t="str">
        <f t="shared" si="0"/>
        <v>0,0</v>
      </c>
      <c r="E4" s="27" t="str">
        <f t="shared" si="1"/>
        <v>5,8</v>
      </c>
      <c r="F4" s="27" t="str">
        <f t="shared" si="2"/>
        <v>0,8</v>
      </c>
      <c r="G4" s="1">
        <f>COUNTIF($D4:$F4,D4)</f>
        <v>1</v>
      </c>
      <c r="H4" s="1">
        <f>COUNTIF($D4:$F4,E4)</f>
        <v>1</v>
      </c>
      <c r="I4" s="1">
        <f>COUNTIF($D4:$F4,F4)</f>
        <v>1</v>
      </c>
      <c r="J4" s="6">
        <f aca="true" t="shared" si="7" ref="J4:J67">J3</f>
        <v>0</v>
      </c>
      <c r="K4" s="6">
        <f aca="true" t="shared" si="8" ref="K4:K67">L3</f>
        <v>5</v>
      </c>
      <c r="L4" s="6">
        <f>ConvexPolygon!C9</f>
        <v>0</v>
      </c>
      <c r="M4" s="6">
        <f aca="true" t="shared" si="9" ref="M4:M67">M3</f>
        <v>0</v>
      </c>
      <c r="N4" s="6">
        <f aca="true" t="shared" si="10" ref="N4:N67">O3</f>
        <v>8</v>
      </c>
      <c r="O4" s="28">
        <f>ConvexPolygon!D9</f>
        <v>8</v>
      </c>
      <c r="P4" s="1">
        <f t="shared" si="3"/>
        <v>1.6666666666666667</v>
      </c>
      <c r="Q4" s="1">
        <f t="shared" si="4"/>
        <v>5.333333333333333</v>
      </c>
      <c r="R4" s="1">
        <f t="shared" si="5"/>
        <v>20</v>
      </c>
      <c r="S4" s="21">
        <f>IF(C4=1,"",R4*B4)</f>
        <v>20</v>
      </c>
      <c r="T4" s="7">
        <f>IF(C4=1,"",P4*S4)</f>
        <v>33.333333333333336</v>
      </c>
      <c r="U4" s="8">
        <f>IF(C4=1,"",Q4*S4)</f>
        <v>106.66666666666666</v>
      </c>
      <c r="V4">
        <f t="shared" si="6"/>
        <v>0</v>
      </c>
    </row>
    <row r="5" spans="1:22" ht="15">
      <c r="A5" s="13">
        <v>4</v>
      </c>
      <c r="B5" s="25">
        <f>IF(ConvexPolygon!$A$4-2&lt;'100Triangles'!A5,0,1)</f>
        <v>1</v>
      </c>
      <c r="C5" s="14">
        <f>IF(ISERROR(PRODUCT(J5:O5)),1,IF(PRODUCT(G5:I5)=1,IF(OR(M5=N5,N5=O5),0,IF((K5-J5)/(N5-M5)=(L5-K5)/(O5-N5),1,0)),1))</f>
        <v>0</v>
      </c>
      <c r="D5" s="27" t="str">
        <f t="shared" si="0"/>
        <v>0,0</v>
      </c>
      <c r="E5" s="27" t="str">
        <f t="shared" si="1"/>
        <v>0,8</v>
      </c>
      <c r="F5" s="27" t="str">
        <f t="shared" si="2"/>
        <v>-2,4</v>
      </c>
      <c r="G5" s="1">
        <f>COUNTIF($D5:$F5,D5)</f>
        <v>1</v>
      </c>
      <c r="H5" s="1">
        <f>COUNTIF($D5:$F5,E5)</f>
        <v>1</v>
      </c>
      <c r="I5" s="1">
        <f>COUNTIF($D5:$F5,F5)</f>
        <v>1</v>
      </c>
      <c r="J5" s="6">
        <f t="shared" si="7"/>
        <v>0</v>
      </c>
      <c r="K5" s="6">
        <f t="shared" si="8"/>
        <v>0</v>
      </c>
      <c r="L5" s="6">
        <f>ConvexPolygon!C10</f>
        <v>-2</v>
      </c>
      <c r="M5" s="6">
        <f t="shared" si="9"/>
        <v>0</v>
      </c>
      <c r="N5" s="6">
        <f t="shared" si="10"/>
        <v>8</v>
      </c>
      <c r="O5" s="28">
        <f>ConvexPolygon!D10</f>
        <v>4</v>
      </c>
      <c r="P5" s="1">
        <f t="shared" si="3"/>
        <v>-0.6666666666666666</v>
      </c>
      <c r="Q5" s="1">
        <f t="shared" si="4"/>
        <v>4</v>
      </c>
      <c r="R5" s="1">
        <f t="shared" si="5"/>
        <v>8</v>
      </c>
      <c r="S5" s="21">
        <f aca="true" t="shared" si="11" ref="S5:S68">IF(C5=1,"",R5*B5)</f>
        <v>8</v>
      </c>
      <c r="T5" s="7">
        <f>IF(C5=1,"",P5*S5)</f>
        <v>-5.333333333333333</v>
      </c>
      <c r="U5" s="8">
        <f>IF(C5=1,"",Q5*S5)</f>
        <v>32</v>
      </c>
      <c r="V5">
        <f t="shared" si="6"/>
        <v>0</v>
      </c>
    </row>
    <row r="6" spans="1:22" ht="15">
      <c r="A6" s="13">
        <v>5</v>
      </c>
      <c r="B6" s="25">
        <f>IF(ConvexPolygon!$A$4-2&lt;'100Triangles'!A6,0,1)</f>
        <v>0</v>
      </c>
      <c r="C6" s="14">
        <f>IF(ISERROR(PRODUCT(J6:O6)),1,IF(PRODUCT(G6:I6)=1,IF(OR(M6=N6,N6=O6),0,IF((K6-J6)/(N6-M6)=(L6-K6)/(O6-N6),1,0)),1))</f>
        <v>1</v>
      </c>
      <c r="D6" s="27" t="str">
        <f t="shared" si="0"/>
        <v>0,0</v>
      </c>
      <c r="E6" s="27" t="str">
        <f t="shared" si="1"/>
        <v>-2,4</v>
      </c>
      <c r="F6" s="27" t="str">
        <f t="shared" si="2"/>
        <v>0,0</v>
      </c>
      <c r="G6" s="1">
        <f aca="true" t="shared" si="12" ref="G6:G69">COUNTIF($D6:$F6,D6)</f>
        <v>2</v>
      </c>
      <c r="H6" s="1">
        <f aca="true" t="shared" si="13" ref="H6:H69">COUNTIF($D6:$F6,E6)</f>
        <v>1</v>
      </c>
      <c r="I6" s="1">
        <f aca="true" t="shared" si="14" ref="I6:I69">COUNTIF($D6:$F6,F6)</f>
        <v>2</v>
      </c>
      <c r="J6" s="6">
        <f t="shared" si="7"/>
        <v>0</v>
      </c>
      <c r="K6" s="6">
        <f t="shared" si="8"/>
        <v>-2</v>
      </c>
      <c r="L6" s="6">
        <f>ConvexPolygon!C11</f>
        <v>0</v>
      </c>
      <c r="M6" s="6">
        <f t="shared" si="9"/>
        <v>0</v>
      </c>
      <c r="N6" s="6">
        <f t="shared" si="10"/>
        <v>4</v>
      </c>
      <c r="O6" s="28">
        <f>ConvexPolygon!D11</f>
        <v>0</v>
      </c>
      <c r="P6" s="1">
        <f t="shared" si="3"/>
      </c>
      <c r="Q6" s="1">
        <f t="shared" si="4"/>
      </c>
      <c r="R6" s="1">
        <f t="shared" si="5"/>
      </c>
      <c r="S6" s="21">
        <f t="shared" si="11"/>
      </c>
      <c r="T6" s="7">
        <f>IF(C6=1,"",P6*S6)</f>
      </c>
      <c r="U6" s="8">
        <f>IF(C6=1,"",Q6*S6)</f>
      </c>
      <c r="V6">
        <f t="shared" si="6"/>
        <v>0</v>
      </c>
    </row>
    <row r="7" spans="1:22" ht="15">
      <c r="A7" s="13">
        <v>6</v>
      </c>
      <c r="B7" s="25">
        <f>IF(ConvexPolygon!$A$4-2&lt;'100Triangles'!A7,0,1)</f>
        <v>0</v>
      </c>
      <c r="C7" s="14">
        <f aca="true" t="shared" si="15" ref="C7:C70">IF(ISERROR(PRODUCT(J7:O7)),1,IF(PRODUCT(G7:I7)=1,IF(OR(M7=N7,N7=O7),0,IF((K7-J7)/(N7-M7)=(L7-K7)/(O7-N7),1,0)),1))</f>
        <v>1</v>
      </c>
      <c r="D7" s="27" t="str">
        <f t="shared" si="0"/>
        <v>0,0</v>
      </c>
      <c r="E7" s="27" t="str">
        <f t="shared" si="1"/>
        <v>0,0</v>
      </c>
      <c r="F7" s="27" t="str">
        <f t="shared" si="2"/>
        <v>0,0</v>
      </c>
      <c r="G7" s="1">
        <f t="shared" si="12"/>
        <v>3</v>
      </c>
      <c r="H7" s="1">
        <f t="shared" si="13"/>
        <v>3</v>
      </c>
      <c r="I7" s="1">
        <f t="shared" si="14"/>
        <v>3</v>
      </c>
      <c r="J7" s="6">
        <f t="shared" si="7"/>
        <v>0</v>
      </c>
      <c r="K7" s="6">
        <f t="shared" si="8"/>
        <v>0</v>
      </c>
      <c r="L7" s="6">
        <f>ConvexPolygon!C12</f>
        <v>0</v>
      </c>
      <c r="M7" s="6">
        <f t="shared" si="9"/>
        <v>0</v>
      </c>
      <c r="N7" s="6">
        <f t="shared" si="10"/>
        <v>0</v>
      </c>
      <c r="O7" s="28">
        <f>ConvexPolygon!D12</f>
        <v>0</v>
      </c>
      <c r="P7" s="1">
        <f t="shared" si="3"/>
      </c>
      <c r="Q7" s="1">
        <f t="shared" si="4"/>
      </c>
      <c r="R7" s="1">
        <f t="shared" si="5"/>
      </c>
      <c r="S7" s="21">
        <f t="shared" si="11"/>
      </c>
      <c r="T7" s="7"/>
      <c r="U7" s="8"/>
      <c r="V7">
        <f t="shared" si="6"/>
        <v>0</v>
      </c>
    </row>
    <row r="8" spans="1:22" ht="15">
      <c r="A8" s="13">
        <v>7</v>
      </c>
      <c r="B8" s="25">
        <f>IF(ConvexPolygon!$A$4-2&lt;'100Triangles'!A8,0,1)</f>
        <v>0</v>
      </c>
      <c r="C8" s="14">
        <f t="shared" si="15"/>
        <v>1</v>
      </c>
      <c r="D8" s="27" t="str">
        <f t="shared" si="0"/>
        <v>0,0</v>
      </c>
      <c r="E8" s="27" t="str">
        <f t="shared" si="1"/>
        <v>0,0</v>
      </c>
      <c r="F8" s="27" t="str">
        <f t="shared" si="2"/>
        <v>0,0</v>
      </c>
      <c r="G8" s="1">
        <f t="shared" si="12"/>
        <v>3</v>
      </c>
      <c r="H8" s="1">
        <f t="shared" si="13"/>
        <v>3</v>
      </c>
      <c r="I8" s="1">
        <f t="shared" si="14"/>
        <v>3</v>
      </c>
      <c r="J8" s="6">
        <f t="shared" si="7"/>
        <v>0</v>
      </c>
      <c r="K8" s="6">
        <f t="shared" si="8"/>
        <v>0</v>
      </c>
      <c r="L8" s="6">
        <f>ConvexPolygon!C13</f>
        <v>0</v>
      </c>
      <c r="M8" s="6">
        <f t="shared" si="9"/>
        <v>0</v>
      </c>
      <c r="N8" s="6">
        <f t="shared" si="10"/>
        <v>0</v>
      </c>
      <c r="O8" s="28">
        <f>ConvexPolygon!D13</f>
        <v>0</v>
      </c>
      <c r="P8" s="1">
        <f t="shared" si="3"/>
      </c>
      <c r="Q8" s="1">
        <f t="shared" si="4"/>
      </c>
      <c r="R8" s="1">
        <f t="shared" si="5"/>
      </c>
      <c r="S8" s="21">
        <f t="shared" si="11"/>
      </c>
      <c r="T8" s="7"/>
      <c r="U8" s="8"/>
      <c r="V8">
        <f t="shared" si="6"/>
        <v>0</v>
      </c>
    </row>
    <row r="9" spans="1:22" ht="15">
      <c r="A9" s="13">
        <v>8</v>
      </c>
      <c r="B9" s="25">
        <f>IF(ConvexPolygon!$A$4-2&lt;'100Triangles'!A9,0,1)</f>
        <v>0</v>
      </c>
      <c r="C9" s="14">
        <f t="shared" si="15"/>
        <v>1</v>
      </c>
      <c r="D9" s="27" t="str">
        <f t="shared" si="0"/>
        <v>0,0</v>
      </c>
      <c r="E9" s="27" t="str">
        <f t="shared" si="1"/>
        <v>0,0</v>
      </c>
      <c r="F9" s="27" t="str">
        <f t="shared" si="2"/>
        <v>0,0</v>
      </c>
      <c r="G9" s="1">
        <f t="shared" si="12"/>
        <v>3</v>
      </c>
      <c r="H9" s="1">
        <f t="shared" si="13"/>
        <v>3</v>
      </c>
      <c r="I9" s="1">
        <f t="shared" si="14"/>
        <v>3</v>
      </c>
      <c r="J9" s="6">
        <f t="shared" si="7"/>
        <v>0</v>
      </c>
      <c r="K9" s="6">
        <f t="shared" si="8"/>
        <v>0</v>
      </c>
      <c r="L9" s="6">
        <f>ConvexPolygon!C14</f>
        <v>0</v>
      </c>
      <c r="M9" s="6">
        <f t="shared" si="9"/>
        <v>0</v>
      </c>
      <c r="N9" s="6">
        <f t="shared" si="10"/>
        <v>0</v>
      </c>
      <c r="O9" s="28">
        <f>ConvexPolygon!D14</f>
        <v>0</v>
      </c>
      <c r="P9" s="1">
        <f t="shared" si="3"/>
      </c>
      <c r="Q9" s="1">
        <f t="shared" si="4"/>
      </c>
      <c r="R9" s="1">
        <f t="shared" si="5"/>
      </c>
      <c r="S9" s="21">
        <f t="shared" si="11"/>
      </c>
      <c r="T9" s="7"/>
      <c r="U9" s="8"/>
      <c r="V9">
        <f t="shared" si="6"/>
        <v>0</v>
      </c>
    </row>
    <row r="10" spans="1:22" ht="15">
      <c r="A10" s="13">
        <v>9</v>
      </c>
      <c r="B10" s="25">
        <f>IF(ConvexPolygon!$A$4-2&lt;'100Triangles'!A10,0,1)</f>
        <v>0</v>
      </c>
      <c r="C10" s="14">
        <f t="shared" si="15"/>
        <v>1</v>
      </c>
      <c r="D10" s="27" t="str">
        <f t="shared" si="0"/>
        <v>0,0</v>
      </c>
      <c r="E10" s="27" t="str">
        <f t="shared" si="1"/>
        <v>0,0</v>
      </c>
      <c r="F10" s="27" t="str">
        <f t="shared" si="2"/>
        <v>0,0</v>
      </c>
      <c r="G10" s="1">
        <f t="shared" si="12"/>
        <v>3</v>
      </c>
      <c r="H10" s="1">
        <f t="shared" si="13"/>
        <v>3</v>
      </c>
      <c r="I10" s="1">
        <f t="shared" si="14"/>
        <v>3</v>
      </c>
      <c r="J10" s="6">
        <f t="shared" si="7"/>
        <v>0</v>
      </c>
      <c r="K10" s="6">
        <f t="shared" si="8"/>
        <v>0</v>
      </c>
      <c r="L10" s="6">
        <f>ConvexPolygon!C15</f>
        <v>0</v>
      </c>
      <c r="M10" s="6">
        <f t="shared" si="9"/>
        <v>0</v>
      </c>
      <c r="N10" s="6">
        <f t="shared" si="10"/>
        <v>0</v>
      </c>
      <c r="O10" s="28">
        <f>ConvexPolygon!D15</f>
        <v>0</v>
      </c>
      <c r="P10" s="1">
        <f t="shared" si="3"/>
      </c>
      <c r="Q10" s="1">
        <f t="shared" si="4"/>
      </c>
      <c r="R10" s="1">
        <f t="shared" si="5"/>
      </c>
      <c r="S10" s="21">
        <f t="shared" si="11"/>
      </c>
      <c r="T10" s="7"/>
      <c r="U10" s="8"/>
      <c r="V10">
        <f t="shared" si="6"/>
        <v>0</v>
      </c>
    </row>
    <row r="11" spans="1:22" ht="15">
      <c r="A11" s="13">
        <v>10</v>
      </c>
      <c r="B11" s="25">
        <f>IF(ConvexPolygon!$A$4-2&lt;'100Triangles'!A11,0,1)</f>
        <v>0</v>
      </c>
      <c r="C11" s="14">
        <f t="shared" si="15"/>
        <v>1</v>
      </c>
      <c r="D11" s="27" t="str">
        <f t="shared" si="0"/>
        <v>0,0</v>
      </c>
      <c r="E11" s="27" t="str">
        <f t="shared" si="1"/>
        <v>0,0</v>
      </c>
      <c r="F11" s="27" t="str">
        <f t="shared" si="2"/>
        <v>0,0</v>
      </c>
      <c r="G11" s="1">
        <f t="shared" si="12"/>
        <v>3</v>
      </c>
      <c r="H11" s="1">
        <f t="shared" si="13"/>
        <v>3</v>
      </c>
      <c r="I11" s="1">
        <f t="shared" si="14"/>
        <v>3</v>
      </c>
      <c r="J11" s="6">
        <f t="shared" si="7"/>
        <v>0</v>
      </c>
      <c r="K11" s="6">
        <f t="shared" si="8"/>
        <v>0</v>
      </c>
      <c r="L11" s="6">
        <f>ConvexPolygon!C16</f>
        <v>0</v>
      </c>
      <c r="M11" s="6">
        <f t="shared" si="9"/>
        <v>0</v>
      </c>
      <c r="N11" s="6">
        <f t="shared" si="10"/>
        <v>0</v>
      </c>
      <c r="O11" s="28">
        <f>ConvexPolygon!D16</f>
        <v>0</v>
      </c>
      <c r="P11" s="1">
        <f t="shared" si="3"/>
      </c>
      <c r="Q11" s="1">
        <f t="shared" si="4"/>
      </c>
      <c r="R11" s="1">
        <f t="shared" si="5"/>
      </c>
      <c r="S11" s="21">
        <f t="shared" si="11"/>
      </c>
      <c r="T11" s="7"/>
      <c r="U11" s="8"/>
      <c r="V11">
        <f t="shared" si="6"/>
        <v>0</v>
      </c>
    </row>
    <row r="12" spans="1:22" ht="15">
      <c r="A12" s="13">
        <v>11</v>
      </c>
      <c r="B12" s="25">
        <f>IF(ConvexPolygon!$A$4-2&lt;'100Triangles'!A12,0,1)</f>
        <v>0</v>
      </c>
      <c r="C12" s="14">
        <f t="shared" si="15"/>
        <v>1</v>
      </c>
      <c r="D12" s="27" t="str">
        <f t="shared" si="0"/>
        <v>0,0</v>
      </c>
      <c r="E12" s="27" t="str">
        <f t="shared" si="1"/>
        <v>0,0</v>
      </c>
      <c r="F12" s="27" t="str">
        <f t="shared" si="2"/>
        <v>0,0</v>
      </c>
      <c r="G12" s="1">
        <f t="shared" si="12"/>
        <v>3</v>
      </c>
      <c r="H12" s="1">
        <f t="shared" si="13"/>
        <v>3</v>
      </c>
      <c r="I12" s="1">
        <f t="shared" si="14"/>
        <v>3</v>
      </c>
      <c r="J12" s="6">
        <f t="shared" si="7"/>
        <v>0</v>
      </c>
      <c r="K12" s="6">
        <f t="shared" si="8"/>
        <v>0</v>
      </c>
      <c r="L12" s="6">
        <f>ConvexPolygon!C17</f>
        <v>0</v>
      </c>
      <c r="M12" s="6">
        <f t="shared" si="9"/>
        <v>0</v>
      </c>
      <c r="N12" s="6">
        <f t="shared" si="10"/>
        <v>0</v>
      </c>
      <c r="O12" s="28">
        <f>ConvexPolygon!D17</f>
        <v>0</v>
      </c>
      <c r="P12" s="1">
        <f t="shared" si="3"/>
      </c>
      <c r="Q12" s="1">
        <f t="shared" si="4"/>
      </c>
      <c r="R12" s="1">
        <f t="shared" si="5"/>
      </c>
      <c r="S12" s="21">
        <f t="shared" si="11"/>
      </c>
      <c r="T12" s="7"/>
      <c r="U12" s="8"/>
      <c r="V12">
        <f t="shared" si="6"/>
        <v>0</v>
      </c>
    </row>
    <row r="13" spans="1:22" ht="15">
      <c r="A13" s="13">
        <v>12</v>
      </c>
      <c r="B13" s="25">
        <f>IF(ConvexPolygon!$A$4-2&lt;'100Triangles'!A13,0,1)</f>
        <v>0</v>
      </c>
      <c r="C13" s="14">
        <f t="shared" si="15"/>
        <v>1</v>
      </c>
      <c r="D13" s="27" t="str">
        <f t="shared" si="0"/>
        <v>0,0</v>
      </c>
      <c r="E13" s="27" t="str">
        <f t="shared" si="1"/>
        <v>0,0</v>
      </c>
      <c r="F13" s="27" t="str">
        <f t="shared" si="2"/>
        <v>0,0</v>
      </c>
      <c r="G13" s="1">
        <f t="shared" si="12"/>
        <v>3</v>
      </c>
      <c r="H13" s="1">
        <f t="shared" si="13"/>
        <v>3</v>
      </c>
      <c r="I13" s="1">
        <f t="shared" si="14"/>
        <v>3</v>
      </c>
      <c r="J13" s="6">
        <f t="shared" si="7"/>
        <v>0</v>
      </c>
      <c r="K13" s="6">
        <f t="shared" si="8"/>
        <v>0</v>
      </c>
      <c r="L13" s="6">
        <f>ConvexPolygon!C18</f>
        <v>0</v>
      </c>
      <c r="M13" s="6">
        <f t="shared" si="9"/>
        <v>0</v>
      </c>
      <c r="N13" s="6">
        <f t="shared" si="10"/>
        <v>0</v>
      </c>
      <c r="O13" s="28">
        <f>ConvexPolygon!D18</f>
        <v>0</v>
      </c>
      <c r="P13" s="1">
        <f t="shared" si="3"/>
      </c>
      <c r="Q13" s="1">
        <f t="shared" si="4"/>
      </c>
      <c r="R13" s="1">
        <f t="shared" si="5"/>
      </c>
      <c r="S13" s="21">
        <f t="shared" si="11"/>
      </c>
      <c r="T13" s="7"/>
      <c r="U13" s="8"/>
      <c r="V13">
        <f t="shared" si="6"/>
        <v>0</v>
      </c>
    </row>
    <row r="14" spans="1:22" ht="15">
      <c r="A14" s="13">
        <v>13</v>
      </c>
      <c r="B14" s="25">
        <f>IF(ConvexPolygon!$A$4-2&lt;'100Triangles'!A14,0,1)</f>
        <v>0</v>
      </c>
      <c r="C14" s="14">
        <f t="shared" si="15"/>
        <v>1</v>
      </c>
      <c r="D14" s="27" t="str">
        <f t="shared" si="0"/>
        <v>0,0</v>
      </c>
      <c r="E14" s="27" t="str">
        <f t="shared" si="1"/>
        <v>0,0</v>
      </c>
      <c r="F14" s="27" t="str">
        <f t="shared" si="2"/>
        <v>0,0</v>
      </c>
      <c r="G14" s="1">
        <f t="shared" si="12"/>
        <v>3</v>
      </c>
      <c r="H14" s="1">
        <f t="shared" si="13"/>
        <v>3</v>
      </c>
      <c r="I14" s="1">
        <f t="shared" si="14"/>
        <v>3</v>
      </c>
      <c r="J14" s="6">
        <f t="shared" si="7"/>
        <v>0</v>
      </c>
      <c r="K14" s="6">
        <f t="shared" si="8"/>
        <v>0</v>
      </c>
      <c r="L14" s="6">
        <f>ConvexPolygon!C19</f>
        <v>0</v>
      </c>
      <c r="M14" s="6">
        <f t="shared" si="9"/>
        <v>0</v>
      </c>
      <c r="N14" s="6">
        <f t="shared" si="10"/>
        <v>0</v>
      </c>
      <c r="O14" s="28">
        <f>ConvexPolygon!D19</f>
        <v>0</v>
      </c>
      <c r="P14" s="1">
        <f t="shared" si="3"/>
      </c>
      <c r="Q14" s="1">
        <f t="shared" si="4"/>
      </c>
      <c r="R14" s="1">
        <f t="shared" si="5"/>
      </c>
      <c r="S14" s="21">
        <f t="shared" si="11"/>
      </c>
      <c r="T14" s="7"/>
      <c r="U14" s="8"/>
      <c r="V14">
        <f t="shared" si="6"/>
        <v>0</v>
      </c>
    </row>
    <row r="15" spans="1:22" ht="15">
      <c r="A15" s="13">
        <v>14</v>
      </c>
      <c r="B15" s="25">
        <f>IF(ConvexPolygon!$A$4-2&lt;'100Triangles'!A15,0,1)</f>
        <v>0</v>
      </c>
      <c r="C15" s="14">
        <f t="shared" si="15"/>
        <v>1</v>
      </c>
      <c r="D15" s="27" t="str">
        <f t="shared" si="0"/>
        <v>0,0</v>
      </c>
      <c r="E15" s="27" t="str">
        <f t="shared" si="1"/>
        <v>0,0</v>
      </c>
      <c r="F15" s="27" t="str">
        <f t="shared" si="2"/>
        <v>0,0</v>
      </c>
      <c r="G15" s="1">
        <f t="shared" si="12"/>
        <v>3</v>
      </c>
      <c r="H15" s="1">
        <f t="shared" si="13"/>
        <v>3</v>
      </c>
      <c r="I15" s="1">
        <f t="shared" si="14"/>
        <v>3</v>
      </c>
      <c r="J15" s="6">
        <f t="shared" si="7"/>
        <v>0</v>
      </c>
      <c r="K15" s="6">
        <f t="shared" si="8"/>
        <v>0</v>
      </c>
      <c r="L15" s="6">
        <f>ConvexPolygon!C20</f>
        <v>0</v>
      </c>
      <c r="M15" s="6">
        <f t="shared" si="9"/>
        <v>0</v>
      </c>
      <c r="N15" s="6">
        <f t="shared" si="10"/>
        <v>0</v>
      </c>
      <c r="O15" s="28">
        <f>ConvexPolygon!D20</f>
        <v>0</v>
      </c>
      <c r="P15" s="1">
        <f t="shared" si="3"/>
      </c>
      <c r="Q15" s="1">
        <f t="shared" si="4"/>
      </c>
      <c r="R15" s="1">
        <f t="shared" si="5"/>
      </c>
      <c r="S15" s="21">
        <f t="shared" si="11"/>
      </c>
      <c r="T15" s="7"/>
      <c r="U15" s="8"/>
      <c r="V15">
        <f t="shared" si="6"/>
        <v>0</v>
      </c>
    </row>
    <row r="16" spans="1:22" ht="15">
      <c r="A16" s="13">
        <v>15</v>
      </c>
      <c r="B16" s="25">
        <f>IF(ConvexPolygon!$A$4-2&lt;'100Triangles'!A16,0,1)</f>
        <v>0</v>
      </c>
      <c r="C16" s="14">
        <f t="shared" si="15"/>
        <v>1</v>
      </c>
      <c r="D16" s="27" t="str">
        <f t="shared" si="0"/>
        <v>0,0</v>
      </c>
      <c r="E16" s="27" t="str">
        <f t="shared" si="1"/>
        <v>0,0</v>
      </c>
      <c r="F16" s="27" t="str">
        <f t="shared" si="2"/>
        <v>0,0</v>
      </c>
      <c r="G16" s="1">
        <f t="shared" si="12"/>
        <v>3</v>
      </c>
      <c r="H16" s="1">
        <f t="shared" si="13"/>
        <v>3</v>
      </c>
      <c r="I16" s="1">
        <f t="shared" si="14"/>
        <v>3</v>
      </c>
      <c r="J16" s="6">
        <f t="shared" si="7"/>
        <v>0</v>
      </c>
      <c r="K16" s="6">
        <f t="shared" si="8"/>
        <v>0</v>
      </c>
      <c r="L16" s="6">
        <f>ConvexPolygon!C21</f>
        <v>0</v>
      </c>
      <c r="M16" s="6">
        <f t="shared" si="9"/>
        <v>0</v>
      </c>
      <c r="N16" s="6">
        <f t="shared" si="10"/>
        <v>0</v>
      </c>
      <c r="O16" s="28">
        <f>ConvexPolygon!D21</f>
        <v>0</v>
      </c>
      <c r="P16" s="1">
        <f t="shared" si="3"/>
      </c>
      <c r="Q16" s="1">
        <f t="shared" si="4"/>
      </c>
      <c r="R16" s="1">
        <f t="shared" si="5"/>
      </c>
      <c r="S16" s="21">
        <f t="shared" si="11"/>
      </c>
      <c r="T16" s="7"/>
      <c r="U16" s="8"/>
      <c r="V16">
        <f t="shared" si="6"/>
        <v>0</v>
      </c>
    </row>
    <row r="17" spans="1:22" ht="15">
      <c r="A17" s="13">
        <v>16</v>
      </c>
      <c r="B17" s="25">
        <f>IF(ConvexPolygon!$A$4-2&lt;'100Triangles'!A17,0,1)</f>
        <v>0</v>
      </c>
      <c r="C17" s="14">
        <f t="shared" si="15"/>
        <v>1</v>
      </c>
      <c r="D17" s="27" t="str">
        <f t="shared" si="0"/>
        <v>0,0</v>
      </c>
      <c r="E17" s="27" t="str">
        <f t="shared" si="1"/>
        <v>0,0</v>
      </c>
      <c r="F17" s="27" t="str">
        <f t="shared" si="2"/>
        <v>0,0</v>
      </c>
      <c r="G17" s="1">
        <f t="shared" si="12"/>
        <v>3</v>
      </c>
      <c r="H17" s="1">
        <f t="shared" si="13"/>
        <v>3</v>
      </c>
      <c r="I17" s="1">
        <f t="shared" si="14"/>
        <v>3</v>
      </c>
      <c r="J17" s="6">
        <f t="shared" si="7"/>
        <v>0</v>
      </c>
      <c r="K17" s="6">
        <f t="shared" si="8"/>
        <v>0</v>
      </c>
      <c r="L17" s="6">
        <f>ConvexPolygon!C22</f>
        <v>0</v>
      </c>
      <c r="M17" s="6">
        <f t="shared" si="9"/>
        <v>0</v>
      </c>
      <c r="N17" s="6">
        <f t="shared" si="10"/>
        <v>0</v>
      </c>
      <c r="O17" s="28">
        <f>ConvexPolygon!D22</f>
        <v>0</v>
      </c>
      <c r="P17" s="1">
        <f t="shared" si="3"/>
      </c>
      <c r="Q17" s="1">
        <f t="shared" si="4"/>
      </c>
      <c r="R17" s="1">
        <f t="shared" si="5"/>
      </c>
      <c r="S17" s="21">
        <f t="shared" si="11"/>
      </c>
      <c r="T17" s="7"/>
      <c r="U17" s="8"/>
      <c r="V17">
        <f t="shared" si="6"/>
        <v>0</v>
      </c>
    </row>
    <row r="18" spans="1:22" ht="15">
      <c r="A18" s="13">
        <v>17</v>
      </c>
      <c r="B18" s="25">
        <f>IF(ConvexPolygon!$A$4-2&lt;'100Triangles'!A18,0,1)</f>
        <v>0</v>
      </c>
      <c r="C18" s="14">
        <f t="shared" si="15"/>
        <v>1</v>
      </c>
      <c r="D18" s="27" t="str">
        <f t="shared" si="0"/>
        <v>0,0</v>
      </c>
      <c r="E18" s="27" t="str">
        <f t="shared" si="1"/>
        <v>0,0</v>
      </c>
      <c r="F18" s="27" t="str">
        <f t="shared" si="2"/>
        <v>0,0</v>
      </c>
      <c r="G18" s="1">
        <f t="shared" si="12"/>
        <v>3</v>
      </c>
      <c r="H18" s="1">
        <f t="shared" si="13"/>
        <v>3</v>
      </c>
      <c r="I18" s="1">
        <f t="shared" si="14"/>
        <v>3</v>
      </c>
      <c r="J18" s="6">
        <f t="shared" si="7"/>
        <v>0</v>
      </c>
      <c r="K18" s="6">
        <f t="shared" si="8"/>
        <v>0</v>
      </c>
      <c r="L18" s="6">
        <f>ConvexPolygon!C23</f>
        <v>0</v>
      </c>
      <c r="M18" s="6">
        <f t="shared" si="9"/>
        <v>0</v>
      </c>
      <c r="N18" s="6">
        <f t="shared" si="10"/>
        <v>0</v>
      </c>
      <c r="O18" s="28">
        <f>ConvexPolygon!D23</f>
        <v>0</v>
      </c>
      <c r="P18" s="1">
        <f t="shared" si="3"/>
      </c>
      <c r="Q18" s="1">
        <f t="shared" si="4"/>
      </c>
      <c r="R18" s="1">
        <f t="shared" si="5"/>
      </c>
      <c r="S18" s="21">
        <f t="shared" si="11"/>
      </c>
      <c r="T18" s="7"/>
      <c r="U18" s="8"/>
      <c r="V18">
        <f t="shared" si="6"/>
        <v>0</v>
      </c>
    </row>
    <row r="19" spans="1:22" ht="15">
      <c r="A19" s="13">
        <v>18</v>
      </c>
      <c r="B19" s="25">
        <f>IF(ConvexPolygon!$A$4-2&lt;'100Triangles'!A19,0,1)</f>
        <v>0</v>
      </c>
      <c r="C19" s="14">
        <f t="shared" si="15"/>
        <v>1</v>
      </c>
      <c r="D19" s="27" t="str">
        <f t="shared" si="0"/>
        <v>0,0</v>
      </c>
      <c r="E19" s="27" t="str">
        <f t="shared" si="1"/>
        <v>0,0</v>
      </c>
      <c r="F19" s="27" t="str">
        <f t="shared" si="2"/>
        <v>0,0</v>
      </c>
      <c r="G19" s="1">
        <f t="shared" si="12"/>
        <v>3</v>
      </c>
      <c r="H19" s="1">
        <f t="shared" si="13"/>
        <v>3</v>
      </c>
      <c r="I19" s="1">
        <f t="shared" si="14"/>
        <v>3</v>
      </c>
      <c r="J19" s="6">
        <f t="shared" si="7"/>
        <v>0</v>
      </c>
      <c r="K19" s="6">
        <f t="shared" si="8"/>
        <v>0</v>
      </c>
      <c r="L19" s="6">
        <f>ConvexPolygon!C24</f>
        <v>0</v>
      </c>
      <c r="M19" s="6">
        <f t="shared" si="9"/>
        <v>0</v>
      </c>
      <c r="N19" s="6">
        <f t="shared" si="10"/>
        <v>0</v>
      </c>
      <c r="O19" s="28">
        <f>ConvexPolygon!D24</f>
        <v>0</v>
      </c>
      <c r="P19" s="1">
        <f t="shared" si="3"/>
      </c>
      <c r="Q19" s="1">
        <f t="shared" si="4"/>
      </c>
      <c r="R19" s="1">
        <f t="shared" si="5"/>
      </c>
      <c r="S19" s="21">
        <f t="shared" si="11"/>
      </c>
      <c r="T19" s="7"/>
      <c r="U19" s="8"/>
      <c r="V19">
        <f t="shared" si="6"/>
        <v>0</v>
      </c>
    </row>
    <row r="20" spans="1:22" ht="15">
      <c r="A20" s="13">
        <v>19</v>
      </c>
      <c r="B20" s="25">
        <f>IF(ConvexPolygon!$A$4-2&lt;'100Triangles'!A20,0,1)</f>
        <v>0</v>
      </c>
      <c r="C20" s="14">
        <f t="shared" si="15"/>
        <v>1</v>
      </c>
      <c r="D20" s="27" t="str">
        <f t="shared" si="0"/>
        <v>0,0</v>
      </c>
      <c r="E20" s="27" t="str">
        <f t="shared" si="1"/>
        <v>0,0</v>
      </c>
      <c r="F20" s="27" t="str">
        <f t="shared" si="2"/>
        <v>0,0</v>
      </c>
      <c r="G20" s="1">
        <f t="shared" si="12"/>
        <v>3</v>
      </c>
      <c r="H20" s="1">
        <f t="shared" si="13"/>
        <v>3</v>
      </c>
      <c r="I20" s="1">
        <f t="shared" si="14"/>
        <v>3</v>
      </c>
      <c r="J20" s="6">
        <f t="shared" si="7"/>
        <v>0</v>
      </c>
      <c r="K20" s="6">
        <f t="shared" si="8"/>
        <v>0</v>
      </c>
      <c r="L20" s="6">
        <f>ConvexPolygon!C25</f>
        <v>0</v>
      </c>
      <c r="M20" s="6">
        <f t="shared" si="9"/>
        <v>0</v>
      </c>
      <c r="N20" s="6">
        <f t="shared" si="10"/>
        <v>0</v>
      </c>
      <c r="O20" s="28">
        <f>ConvexPolygon!D25</f>
        <v>0</v>
      </c>
      <c r="P20" s="1">
        <f t="shared" si="3"/>
      </c>
      <c r="Q20" s="1">
        <f t="shared" si="4"/>
      </c>
      <c r="R20" s="1">
        <f t="shared" si="5"/>
      </c>
      <c r="S20" s="21">
        <f t="shared" si="11"/>
      </c>
      <c r="T20" s="7"/>
      <c r="U20" s="8"/>
      <c r="V20">
        <f t="shared" si="6"/>
        <v>0</v>
      </c>
    </row>
    <row r="21" spans="1:22" ht="15">
      <c r="A21" s="13">
        <v>20</v>
      </c>
      <c r="B21" s="25">
        <f>IF(ConvexPolygon!$A$4-2&lt;'100Triangles'!A21,0,1)</f>
        <v>0</v>
      </c>
      <c r="C21" s="14">
        <f t="shared" si="15"/>
        <v>1</v>
      </c>
      <c r="D21" s="27" t="str">
        <f t="shared" si="0"/>
        <v>0,0</v>
      </c>
      <c r="E21" s="27" t="str">
        <f t="shared" si="1"/>
        <v>0,0</v>
      </c>
      <c r="F21" s="27" t="str">
        <f t="shared" si="2"/>
        <v>0,0</v>
      </c>
      <c r="G21" s="1">
        <f t="shared" si="12"/>
        <v>3</v>
      </c>
      <c r="H21" s="1">
        <f t="shared" si="13"/>
        <v>3</v>
      </c>
      <c r="I21" s="1">
        <f t="shared" si="14"/>
        <v>3</v>
      </c>
      <c r="J21" s="6">
        <f t="shared" si="7"/>
        <v>0</v>
      </c>
      <c r="K21" s="6">
        <f t="shared" si="8"/>
        <v>0</v>
      </c>
      <c r="L21" s="6">
        <f>ConvexPolygon!C26</f>
        <v>0</v>
      </c>
      <c r="M21" s="6">
        <f t="shared" si="9"/>
        <v>0</v>
      </c>
      <c r="N21" s="6">
        <f t="shared" si="10"/>
        <v>0</v>
      </c>
      <c r="O21" s="28">
        <f>ConvexPolygon!D26</f>
        <v>0</v>
      </c>
      <c r="P21" s="1">
        <f t="shared" si="3"/>
      </c>
      <c r="Q21" s="1">
        <f t="shared" si="4"/>
      </c>
      <c r="R21" s="1">
        <f t="shared" si="5"/>
      </c>
      <c r="S21" s="21">
        <f t="shared" si="11"/>
      </c>
      <c r="T21" s="7"/>
      <c r="U21" s="8"/>
      <c r="V21">
        <f t="shared" si="6"/>
        <v>0</v>
      </c>
    </row>
    <row r="22" spans="1:22" ht="15">
      <c r="A22" s="13">
        <v>21</v>
      </c>
      <c r="B22" s="25">
        <f>IF(ConvexPolygon!$A$4-2&lt;'100Triangles'!A22,0,1)</f>
        <v>0</v>
      </c>
      <c r="C22" s="14">
        <f t="shared" si="15"/>
        <v>1</v>
      </c>
      <c r="D22" s="27" t="str">
        <f t="shared" si="0"/>
        <v>0,0</v>
      </c>
      <c r="E22" s="27" t="str">
        <f t="shared" si="1"/>
        <v>0,0</v>
      </c>
      <c r="F22" s="27" t="str">
        <f t="shared" si="2"/>
        <v>0,0</v>
      </c>
      <c r="G22" s="1">
        <f t="shared" si="12"/>
        <v>3</v>
      </c>
      <c r="H22" s="1">
        <f t="shared" si="13"/>
        <v>3</v>
      </c>
      <c r="I22" s="1">
        <f t="shared" si="14"/>
        <v>3</v>
      </c>
      <c r="J22" s="6">
        <f t="shared" si="7"/>
        <v>0</v>
      </c>
      <c r="K22" s="6">
        <f t="shared" si="8"/>
        <v>0</v>
      </c>
      <c r="L22" s="6">
        <f>ConvexPolygon!C27</f>
        <v>0</v>
      </c>
      <c r="M22" s="6">
        <f t="shared" si="9"/>
        <v>0</v>
      </c>
      <c r="N22" s="6">
        <f t="shared" si="10"/>
        <v>0</v>
      </c>
      <c r="O22" s="28">
        <f>ConvexPolygon!D27</f>
        <v>0</v>
      </c>
      <c r="P22" s="1">
        <f t="shared" si="3"/>
      </c>
      <c r="Q22" s="1">
        <f t="shared" si="4"/>
      </c>
      <c r="R22" s="1">
        <f t="shared" si="5"/>
      </c>
      <c r="S22" s="21">
        <f t="shared" si="11"/>
      </c>
      <c r="T22" s="7"/>
      <c r="U22" s="8"/>
      <c r="V22">
        <f t="shared" si="6"/>
        <v>0</v>
      </c>
    </row>
    <row r="23" spans="1:22" ht="15">
      <c r="A23" s="13">
        <v>22</v>
      </c>
      <c r="B23" s="25">
        <f>IF(ConvexPolygon!$A$4-2&lt;'100Triangles'!A23,0,1)</f>
        <v>0</v>
      </c>
      <c r="C23" s="14">
        <f t="shared" si="15"/>
        <v>1</v>
      </c>
      <c r="D23" s="27" t="str">
        <f t="shared" si="0"/>
        <v>0,0</v>
      </c>
      <c r="E23" s="27" t="str">
        <f t="shared" si="1"/>
        <v>0,0</v>
      </c>
      <c r="F23" s="27" t="str">
        <f t="shared" si="2"/>
        <v>0,0</v>
      </c>
      <c r="G23" s="1">
        <f t="shared" si="12"/>
        <v>3</v>
      </c>
      <c r="H23" s="1">
        <f t="shared" si="13"/>
        <v>3</v>
      </c>
      <c r="I23" s="1">
        <f t="shared" si="14"/>
        <v>3</v>
      </c>
      <c r="J23" s="6">
        <f t="shared" si="7"/>
        <v>0</v>
      </c>
      <c r="K23" s="6">
        <f t="shared" si="8"/>
        <v>0</v>
      </c>
      <c r="L23" s="6">
        <f>ConvexPolygon!C28</f>
        <v>0</v>
      </c>
      <c r="M23" s="6">
        <f t="shared" si="9"/>
        <v>0</v>
      </c>
      <c r="N23" s="6">
        <f t="shared" si="10"/>
        <v>0</v>
      </c>
      <c r="O23" s="28">
        <f>ConvexPolygon!D28</f>
        <v>0</v>
      </c>
      <c r="P23" s="1">
        <f t="shared" si="3"/>
      </c>
      <c r="Q23" s="1">
        <f t="shared" si="4"/>
      </c>
      <c r="R23" s="1">
        <f t="shared" si="5"/>
      </c>
      <c r="S23" s="21">
        <f t="shared" si="11"/>
      </c>
      <c r="T23" s="7"/>
      <c r="U23" s="8"/>
      <c r="V23">
        <f t="shared" si="6"/>
        <v>0</v>
      </c>
    </row>
    <row r="24" spans="1:22" ht="15">
      <c r="A24" s="13">
        <v>23</v>
      </c>
      <c r="B24" s="25">
        <f>IF(ConvexPolygon!$A$4-2&lt;'100Triangles'!A24,0,1)</f>
        <v>0</v>
      </c>
      <c r="C24" s="14">
        <f t="shared" si="15"/>
        <v>1</v>
      </c>
      <c r="D24" s="27" t="str">
        <f t="shared" si="0"/>
        <v>0,0</v>
      </c>
      <c r="E24" s="27" t="str">
        <f t="shared" si="1"/>
        <v>0,0</v>
      </c>
      <c r="F24" s="27" t="str">
        <f t="shared" si="2"/>
        <v>0,0</v>
      </c>
      <c r="G24" s="1">
        <f t="shared" si="12"/>
        <v>3</v>
      </c>
      <c r="H24" s="1">
        <f t="shared" si="13"/>
        <v>3</v>
      </c>
      <c r="I24" s="1">
        <f t="shared" si="14"/>
        <v>3</v>
      </c>
      <c r="J24" s="6">
        <f t="shared" si="7"/>
        <v>0</v>
      </c>
      <c r="K24" s="6">
        <f t="shared" si="8"/>
        <v>0</v>
      </c>
      <c r="L24" s="6">
        <f>ConvexPolygon!C29</f>
        <v>0</v>
      </c>
      <c r="M24" s="6">
        <f t="shared" si="9"/>
        <v>0</v>
      </c>
      <c r="N24" s="6">
        <f t="shared" si="10"/>
        <v>0</v>
      </c>
      <c r="O24" s="28">
        <f>ConvexPolygon!D29</f>
        <v>0</v>
      </c>
      <c r="P24" s="1">
        <f t="shared" si="3"/>
      </c>
      <c r="Q24" s="1">
        <f t="shared" si="4"/>
      </c>
      <c r="R24" s="1">
        <f t="shared" si="5"/>
      </c>
      <c r="S24" s="21">
        <f t="shared" si="11"/>
      </c>
      <c r="T24" s="7"/>
      <c r="U24" s="8"/>
      <c r="V24">
        <f t="shared" si="6"/>
        <v>0</v>
      </c>
    </row>
    <row r="25" spans="1:22" ht="15">
      <c r="A25" s="13">
        <v>24</v>
      </c>
      <c r="B25" s="25">
        <f>IF(ConvexPolygon!$A$4-2&lt;'100Triangles'!A25,0,1)</f>
        <v>0</v>
      </c>
      <c r="C25" s="14">
        <f t="shared" si="15"/>
        <v>1</v>
      </c>
      <c r="D25" s="27" t="str">
        <f t="shared" si="0"/>
        <v>0,0</v>
      </c>
      <c r="E25" s="27" t="str">
        <f t="shared" si="1"/>
        <v>0,0</v>
      </c>
      <c r="F25" s="27" t="str">
        <f t="shared" si="2"/>
        <v>0,0</v>
      </c>
      <c r="G25" s="1">
        <f t="shared" si="12"/>
        <v>3</v>
      </c>
      <c r="H25" s="1">
        <f t="shared" si="13"/>
        <v>3</v>
      </c>
      <c r="I25" s="1">
        <f t="shared" si="14"/>
        <v>3</v>
      </c>
      <c r="J25" s="6">
        <f t="shared" si="7"/>
        <v>0</v>
      </c>
      <c r="K25" s="6">
        <f t="shared" si="8"/>
        <v>0</v>
      </c>
      <c r="L25" s="6">
        <f>ConvexPolygon!C30</f>
        <v>0</v>
      </c>
      <c r="M25" s="6">
        <f t="shared" si="9"/>
        <v>0</v>
      </c>
      <c r="N25" s="6">
        <f t="shared" si="10"/>
        <v>0</v>
      </c>
      <c r="O25" s="28">
        <f>ConvexPolygon!D30</f>
        <v>0</v>
      </c>
      <c r="P25" s="1">
        <f t="shared" si="3"/>
      </c>
      <c r="Q25" s="1">
        <f t="shared" si="4"/>
      </c>
      <c r="R25" s="1">
        <f t="shared" si="5"/>
      </c>
      <c r="S25" s="21">
        <f t="shared" si="11"/>
      </c>
      <c r="T25" s="7"/>
      <c r="U25" s="8"/>
      <c r="V25">
        <f t="shared" si="6"/>
        <v>0</v>
      </c>
    </row>
    <row r="26" spans="1:22" ht="15">
      <c r="A26" s="13">
        <v>25</v>
      </c>
      <c r="B26" s="25">
        <f>IF(ConvexPolygon!$A$4-2&lt;'100Triangles'!A26,0,1)</f>
        <v>0</v>
      </c>
      <c r="C26" s="14">
        <f t="shared" si="15"/>
        <v>1</v>
      </c>
      <c r="D26" s="27" t="str">
        <f t="shared" si="0"/>
        <v>0,0</v>
      </c>
      <c r="E26" s="27" t="str">
        <f t="shared" si="1"/>
        <v>0,0</v>
      </c>
      <c r="F26" s="27" t="str">
        <f t="shared" si="2"/>
        <v>0,0</v>
      </c>
      <c r="G26" s="1">
        <f t="shared" si="12"/>
        <v>3</v>
      </c>
      <c r="H26" s="1">
        <f t="shared" si="13"/>
        <v>3</v>
      </c>
      <c r="I26" s="1">
        <f t="shared" si="14"/>
        <v>3</v>
      </c>
      <c r="J26" s="6">
        <f t="shared" si="7"/>
        <v>0</v>
      </c>
      <c r="K26" s="6">
        <f t="shared" si="8"/>
        <v>0</v>
      </c>
      <c r="L26" s="6">
        <f>ConvexPolygon!C31</f>
        <v>0</v>
      </c>
      <c r="M26" s="6">
        <f t="shared" si="9"/>
        <v>0</v>
      </c>
      <c r="N26" s="6">
        <f t="shared" si="10"/>
        <v>0</v>
      </c>
      <c r="O26" s="28">
        <f>ConvexPolygon!D31</f>
        <v>0</v>
      </c>
      <c r="P26" s="1">
        <f t="shared" si="3"/>
      </c>
      <c r="Q26" s="1">
        <f t="shared" si="4"/>
      </c>
      <c r="R26" s="1">
        <f t="shared" si="5"/>
      </c>
      <c r="S26" s="21">
        <f t="shared" si="11"/>
      </c>
      <c r="T26" s="7"/>
      <c r="U26" s="8"/>
      <c r="V26">
        <f t="shared" si="6"/>
        <v>0</v>
      </c>
    </row>
    <row r="27" spans="1:22" ht="15">
      <c r="A27" s="13">
        <v>26</v>
      </c>
      <c r="B27" s="25">
        <f>IF(ConvexPolygon!$A$4-2&lt;'100Triangles'!A27,0,1)</f>
        <v>0</v>
      </c>
      <c r="C27" s="14">
        <f t="shared" si="15"/>
        <v>1</v>
      </c>
      <c r="D27" s="27" t="str">
        <f t="shared" si="0"/>
        <v>0,0</v>
      </c>
      <c r="E27" s="27" t="str">
        <f t="shared" si="1"/>
        <v>0,0</v>
      </c>
      <c r="F27" s="27" t="str">
        <f t="shared" si="2"/>
        <v>0,0</v>
      </c>
      <c r="G27" s="1">
        <f t="shared" si="12"/>
        <v>3</v>
      </c>
      <c r="H27" s="1">
        <f t="shared" si="13"/>
        <v>3</v>
      </c>
      <c r="I27" s="1">
        <f t="shared" si="14"/>
        <v>3</v>
      </c>
      <c r="J27" s="6">
        <f t="shared" si="7"/>
        <v>0</v>
      </c>
      <c r="K27" s="6">
        <f t="shared" si="8"/>
        <v>0</v>
      </c>
      <c r="L27" s="6">
        <f>ConvexPolygon!C32</f>
        <v>0</v>
      </c>
      <c r="M27" s="6">
        <f t="shared" si="9"/>
        <v>0</v>
      </c>
      <c r="N27" s="6">
        <f t="shared" si="10"/>
        <v>0</v>
      </c>
      <c r="O27" s="28">
        <f>ConvexPolygon!D32</f>
        <v>0</v>
      </c>
      <c r="P27" s="1">
        <f t="shared" si="3"/>
      </c>
      <c r="Q27" s="1">
        <f t="shared" si="4"/>
      </c>
      <c r="R27" s="1">
        <f t="shared" si="5"/>
      </c>
      <c r="S27" s="21">
        <f t="shared" si="11"/>
      </c>
      <c r="T27" s="7"/>
      <c r="U27" s="8"/>
      <c r="V27">
        <f t="shared" si="6"/>
        <v>0</v>
      </c>
    </row>
    <row r="28" spans="1:22" ht="15">
      <c r="A28" s="13">
        <v>27</v>
      </c>
      <c r="B28" s="25">
        <f>IF(ConvexPolygon!$A$4-2&lt;'100Triangles'!A28,0,1)</f>
        <v>0</v>
      </c>
      <c r="C28" s="14">
        <f t="shared" si="15"/>
        <v>1</v>
      </c>
      <c r="D28" s="27" t="str">
        <f t="shared" si="0"/>
        <v>0,0</v>
      </c>
      <c r="E28" s="27" t="str">
        <f t="shared" si="1"/>
        <v>0,0</v>
      </c>
      <c r="F28" s="27" t="str">
        <f t="shared" si="2"/>
        <v>0,0</v>
      </c>
      <c r="G28" s="1">
        <f t="shared" si="12"/>
        <v>3</v>
      </c>
      <c r="H28" s="1">
        <f t="shared" si="13"/>
        <v>3</v>
      </c>
      <c r="I28" s="1">
        <f t="shared" si="14"/>
        <v>3</v>
      </c>
      <c r="J28" s="6">
        <f t="shared" si="7"/>
        <v>0</v>
      </c>
      <c r="K28" s="6">
        <f t="shared" si="8"/>
        <v>0</v>
      </c>
      <c r="L28" s="6">
        <f>ConvexPolygon!C33</f>
        <v>0</v>
      </c>
      <c r="M28" s="6">
        <f t="shared" si="9"/>
        <v>0</v>
      </c>
      <c r="N28" s="6">
        <f t="shared" si="10"/>
        <v>0</v>
      </c>
      <c r="O28" s="28">
        <f>ConvexPolygon!D33</f>
        <v>0</v>
      </c>
      <c r="P28" s="1">
        <f t="shared" si="3"/>
      </c>
      <c r="Q28" s="1">
        <f t="shared" si="4"/>
      </c>
      <c r="R28" s="1">
        <f t="shared" si="5"/>
      </c>
      <c r="S28" s="21">
        <f t="shared" si="11"/>
      </c>
      <c r="T28" s="7"/>
      <c r="U28" s="8"/>
      <c r="V28">
        <f t="shared" si="6"/>
        <v>0</v>
      </c>
    </row>
    <row r="29" spans="1:22" ht="15">
      <c r="A29" s="13">
        <v>28</v>
      </c>
      <c r="B29" s="25">
        <f>IF(ConvexPolygon!$A$4-2&lt;'100Triangles'!A29,0,1)</f>
        <v>0</v>
      </c>
      <c r="C29" s="14">
        <f t="shared" si="15"/>
        <v>1</v>
      </c>
      <c r="D29" s="27" t="str">
        <f t="shared" si="0"/>
        <v>0,0</v>
      </c>
      <c r="E29" s="27" t="str">
        <f t="shared" si="1"/>
        <v>0,0</v>
      </c>
      <c r="F29" s="27" t="str">
        <f t="shared" si="2"/>
        <v>0,0</v>
      </c>
      <c r="G29" s="1">
        <f t="shared" si="12"/>
        <v>3</v>
      </c>
      <c r="H29" s="1">
        <f t="shared" si="13"/>
        <v>3</v>
      </c>
      <c r="I29" s="1">
        <f t="shared" si="14"/>
        <v>3</v>
      </c>
      <c r="J29" s="6">
        <f t="shared" si="7"/>
        <v>0</v>
      </c>
      <c r="K29" s="6">
        <f t="shared" si="8"/>
        <v>0</v>
      </c>
      <c r="L29" s="6">
        <f>ConvexPolygon!C34</f>
        <v>0</v>
      </c>
      <c r="M29" s="6">
        <f t="shared" si="9"/>
        <v>0</v>
      </c>
      <c r="N29" s="6">
        <f t="shared" si="10"/>
        <v>0</v>
      </c>
      <c r="O29" s="28">
        <f>ConvexPolygon!D34</f>
        <v>0</v>
      </c>
      <c r="P29" s="1">
        <f t="shared" si="3"/>
      </c>
      <c r="Q29" s="1">
        <f t="shared" si="4"/>
      </c>
      <c r="R29" s="1">
        <f t="shared" si="5"/>
      </c>
      <c r="S29" s="21">
        <f t="shared" si="11"/>
      </c>
      <c r="T29" s="7"/>
      <c r="U29" s="8"/>
      <c r="V29">
        <f t="shared" si="6"/>
        <v>0</v>
      </c>
    </row>
    <row r="30" spans="1:22" ht="15">
      <c r="A30" s="13">
        <v>29</v>
      </c>
      <c r="B30" s="25">
        <f>IF(ConvexPolygon!$A$4-2&lt;'100Triangles'!A30,0,1)</f>
        <v>0</v>
      </c>
      <c r="C30" s="14">
        <f t="shared" si="15"/>
        <v>1</v>
      </c>
      <c r="D30" s="27" t="str">
        <f t="shared" si="0"/>
        <v>0,0</v>
      </c>
      <c r="E30" s="27" t="str">
        <f t="shared" si="1"/>
        <v>0,0</v>
      </c>
      <c r="F30" s="27" t="str">
        <f t="shared" si="2"/>
        <v>0,0</v>
      </c>
      <c r="G30" s="1">
        <f t="shared" si="12"/>
        <v>3</v>
      </c>
      <c r="H30" s="1">
        <f t="shared" si="13"/>
        <v>3</v>
      </c>
      <c r="I30" s="1">
        <f t="shared" si="14"/>
        <v>3</v>
      </c>
      <c r="J30" s="6">
        <f t="shared" si="7"/>
        <v>0</v>
      </c>
      <c r="K30" s="6">
        <f t="shared" si="8"/>
        <v>0</v>
      </c>
      <c r="L30" s="6">
        <f>ConvexPolygon!C35</f>
        <v>0</v>
      </c>
      <c r="M30" s="6">
        <f t="shared" si="9"/>
        <v>0</v>
      </c>
      <c r="N30" s="6">
        <f t="shared" si="10"/>
        <v>0</v>
      </c>
      <c r="O30" s="28">
        <f>ConvexPolygon!D35</f>
        <v>0</v>
      </c>
      <c r="P30" s="1">
        <f t="shared" si="3"/>
      </c>
      <c r="Q30" s="1">
        <f t="shared" si="4"/>
      </c>
      <c r="R30" s="1">
        <f t="shared" si="5"/>
      </c>
      <c r="S30" s="21">
        <f t="shared" si="11"/>
      </c>
      <c r="T30" s="7"/>
      <c r="U30" s="8"/>
      <c r="V30">
        <f t="shared" si="6"/>
        <v>0</v>
      </c>
    </row>
    <row r="31" spans="1:22" ht="15">
      <c r="A31" s="13">
        <v>30</v>
      </c>
      <c r="B31" s="25">
        <f>IF(ConvexPolygon!$A$4-2&lt;'100Triangles'!A31,0,1)</f>
        <v>0</v>
      </c>
      <c r="C31" s="14">
        <f t="shared" si="15"/>
        <v>1</v>
      </c>
      <c r="D31" s="27" t="str">
        <f t="shared" si="0"/>
        <v>0,0</v>
      </c>
      <c r="E31" s="27" t="str">
        <f t="shared" si="1"/>
        <v>0,0</v>
      </c>
      <c r="F31" s="27" t="str">
        <f t="shared" si="2"/>
        <v>0,0</v>
      </c>
      <c r="G31" s="1">
        <f t="shared" si="12"/>
        <v>3</v>
      </c>
      <c r="H31" s="1">
        <f t="shared" si="13"/>
        <v>3</v>
      </c>
      <c r="I31" s="1">
        <f t="shared" si="14"/>
        <v>3</v>
      </c>
      <c r="J31" s="6">
        <f t="shared" si="7"/>
        <v>0</v>
      </c>
      <c r="K31" s="6">
        <f t="shared" si="8"/>
        <v>0</v>
      </c>
      <c r="L31" s="6">
        <f>ConvexPolygon!C36</f>
        <v>0</v>
      </c>
      <c r="M31" s="6">
        <f t="shared" si="9"/>
        <v>0</v>
      </c>
      <c r="N31" s="6">
        <f t="shared" si="10"/>
        <v>0</v>
      </c>
      <c r="O31" s="28">
        <f>ConvexPolygon!D36</f>
        <v>0</v>
      </c>
      <c r="P31" s="1">
        <f t="shared" si="3"/>
      </c>
      <c r="Q31" s="1">
        <f t="shared" si="4"/>
      </c>
      <c r="R31" s="1">
        <f t="shared" si="5"/>
      </c>
      <c r="S31" s="21">
        <f t="shared" si="11"/>
      </c>
      <c r="T31" s="7"/>
      <c r="U31" s="8"/>
      <c r="V31">
        <f t="shared" si="6"/>
        <v>0</v>
      </c>
    </row>
    <row r="32" spans="1:22" ht="15">
      <c r="A32" s="13">
        <v>31</v>
      </c>
      <c r="B32" s="25">
        <f>IF(ConvexPolygon!$A$4-2&lt;'100Triangles'!A32,0,1)</f>
        <v>0</v>
      </c>
      <c r="C32" s="14">
        <f t="shared" si="15"/>
        <v>1</v>
      </c>
      <c r="D32" s="27" t="str">
        <f t="shared" si="0"/>
        <v>0,0</v>
      </c>
      <c r="E32" s="27" t="str">
        <f t="shared" si="1"/>
        <v>0,0</v>
      </c>
      <c r="F32" s="27" t="str">
        <f t="shared" si="2"/>
        <v>0,0</v>
      </c>
      <c r="G32" s="1">
        <f t="shared" si="12"/>
        <v>3</v>
      </c>
      <c r="H32" s="1">
        <f t="shared" si="13"/>
        <v>3</v>
      </c>
      <c r="I32" s="1">
        <f t="shared" si="14"/>
        <v>3</v>
      </c>
      <c r="J32" s="6">
        <f t="shared" si="7"/>
        <v>0</v>
      </c>
      <c r="K32" s="6">
        <f t="shared" si="8"/>
        <v>0</v>
      </c>
      <c r="L32" s="6">
        <f>ConvexPolygon!C37</f>
        <v>0</v>
      </c>
      <c r="M32" s="6">
        <f t="shared" si="9"/>
        <v>0</v>
      </c>
      <c r="N32" s="6">
        <f t="shared" si="10"/>
        <v>0</v>
      </c>
      <c r="O32" s="28">
        <f>ConvexPolygon!D37</f>
        <v>0</v>
      </c>
      <c r="P32" s="1">
        <f t="shared" si="3"/>
      </c>
      <c r="Q32" s="1">
        <f t="shared" si="4"/>
      </c>
      <c r="R32" s="1">
        <f t="shared" si="5"/>
      </c>
      <c r="S32" s="21">
        <f t="shared" si="11"/>
      </c>
      <c r="T32" s="7"/>
      <c r="U32" s="8"/>
      <c r="V32">
        <f t="shared" si="6"/>
        <v>0</v>
      </c>
    </row>
    <row r="33" spans="1:22" ht="15">
      <c r="A33" s="13">
        <v>32</v>
      </c>
      <c r="B33" s="25">
        <f>IF(ConvexPolygon!$A$4-2&lt;'100Triangles'!A33,0,1)</f>
        <v>0</v>
      </c>
      <c r="C33" s="14">
        <f t="shared" si="15"/>
        <v>1</v>
      </c>
      <c r="D33" s="27" t="str">
        <f t="shared" si="0"/>
        <v>0,0</v>
      </c>
      <c r="E33" s="27" t="str">
        <f t="shared" si="1"/>
        <v>0,0</v>
      </c>
      <c r="F33" s="27" t="str">
        <f t="shared" si="2"/>
        <v>0,0</v>
      </c>
      <c r="G33" s="1">
        <f t="shared" si="12"/>
        <v>3</v>
      </c>
      <c r="H33" s="1">
        <f t="shared" si="13"/>
        <v>3</v>
      </c>
      <c r="I33" s="1">
        <f t="shared" si="14"/>
        <v>3</v>
      </c>
      <c r="J33" s="6">
        <f t="shared" si="7"/>
        <v>0</v>
      </c>
      <c r="K33" s="6">
        <f t="shared" si="8"/>
        <v>0</v>
      </c>
      <c r="L33" s="6">
        <f>ConvexPolygon!C38</f>
        <v>0</v>
      </c>
      <c r="M33" s="6">
        <f t="shared" si="9"/>
        <v>0</v>
      </c>
      <c r="N33" s="6">
        <f t="shared" si="10"/>
        <v>0</v>
      </c>
      <c r="O33" s="28">
        <f>ConvexPolygon!D38</f>
        <v>0</v>
      </c>
      <c r="P33" s="1">
        <f t="shared" si="3"/>
      </c>
      <c r="Q33" s="1">
        <f t="shared" si="4"/>
      </c>
      <c r="R33" s="1">
        <f t="shared" si="5"/>
      </c>
      <c r="S33" s="21">
        <f t="shared" si="11"/>
      </c>
      <c r="T33" s="7"/>
      <c r="U33" s="8"/>
      <c r="V33">
        <f t="shared" si="6"/>
        <v>0</v>
      </c>
    </row>
    <row r="34" spans="1:22" ht="15">
      <c r="A34" s="13">
        <v>33</v>
      </c>
      <c r="B34" s="25">
        <f>IF(ConvexPolygon!$A$4-2&lt;'100Triangles'!A34,0,1)</f>
        <v>0</v>
      </c>
      <c r="C34" s="14">
        <f t="shared" si="15"/>
        <v>1</v>
      </c>
      <c r="D34" s="27" t="str">
        <f t="shared" si="0"/>
        <v>0,0</v>
      </c>
      <c r="E34" s="27" t="str">
        <f t="shared" si="1"/>
        <v>0,0</v>
      </c>
      <c r="F34" s="27" t="str">
        <f t="shared" si="2"/>
        <v>0,0</v>
      </c>
      <c r="G34" s="1">
        <f t="shared" si="12"/>
        <v>3</v>
      </c>
      <c r="H34" s="1">
        <f t="shared" si="13"/>
        <v>3</v>
      </c>
      <c r="I34" s="1">
        <f t="shared" si="14"/>
        <v>3</v>
      </c>
      <c r="J34" s="6">
        <f t="shared" si="7"/>
        <v>0</v>
      </c>
      <c r="K34" s="6">
        <f t="shared" si="8"/>
        <v>0</v>
      </c>
      <c r="L34" s="6">
        <f>ConvexPolygon!C39</f>
        <v>0</v>
      </c>
      <c r="M34" s="6">
        <f t="shared" si="9"/>
        <v>0</v>
      </c>
      <c r="N34" s="6">
        <f t="shared" si="10"/>
        <v>0</v>
      </c>
      <c r="O34" s="28">
        <f>ConvexPolygon!D39</f>
        <v>0</v>
      </c>
      <c r="P34" s="1">
        <f t="shared" si="3"/>
      </c>
      <c r="Q34" s="1">
        <f t="shared" si="4"/>
      </c>
      <c r="R34" s="1">
        <f t="shared" si="5"/>
      </c>
      <c r="S34" s="21">
        <f t="shared" si="11"/>
      </c>
      <c r="T34" s="7"/>
      <c r="U34" s="8"/>
      <c r="V34">
        <f t="shared" si="6"/>
        <v>0</v>
      </c>
    </row>
    <row r="35" spans="1:22" ht="15">
      <c r="A35" s="13">
        <v>34</v>
      </c>
      <c r="B35" s="25">
        <f>IF(ConvexPolygon!$A$4-2&lt;'100Triangles'!A35,0,1)</f>
        <v>0</v>
      </c>
      <c r="C35" s="14">
        <f t="shared" si="15"/>
        <v>1</v>
      </c>
      <c r="D35" s="27" t="str">
        <f t="shared" si="0"/>
        <v>0,0</v>
      </c>
      <c r="E35" s="27" t="str">
        <f t="shared" si="1"/>
        <v>0,0</v>
      </c>
      <c r="F35" s="27" t="str">
        <f t="shared" si="2"/>
        <v>0,0</v>
      </c>
      <c r="G35" s="1">
        <f t="shared" si="12"/>
        <v>3</v>
      </c>
      <c r="H35" s="1">
        <f t="shared" si="13"/>
        <v>3</v>
      </c>
      <c r="I35" s="1">
        <f t="shared" si="14"/>
        <v>3</v>
      </c>
      <c r="J35" s="6">
        <f t="shared" si="7"/>
        <v>0</v>
      </c>
      <c r="K35" s="6">
        <f t="shared" si="8"/>
        <v>0</v>
      </c>
      <c r="L35" s="6">
        <f>ConvexPolygon!C40</f>
        <v>0</v>
      </c>
      <c r="M35" s="6">
        <f t="shared" si="9"/>
        <v>0</v>
      </c>
      <c r="N35" s="6">
        <f t="shared" si="10"/>
        <v>0</v>
      </c>
      <c r="O35" s="28">
        <f>ConvexPolygon!D40</f>
        <v>0</v>
      </c>
      <c r="P35" s="1">
        <f t="shared" si="3"/>
      </c>
      <c r="Q35" s="1">
        <f t="shared" si="4"/>
      </c>
      <c r="R35" s="1">
        <f t="shared" si="5"/>
      </c>
      <c r="S35" s="21">
        <f t="shared" si="11"/>
      </c>
      <c r="T35" s="7"/>
      <c r="U35" s="8"/>
      <c r="V35">
        <f t="shared" si="6"/>
        <v>0</v>
      </c>
    </row>
    <row r="36" spans="1:22" ht="15">
      <c r="A36" s="13">
        <v>35</v>
      </c>
      <c r="B36" s="25">
        <f>IF(ConvexPolygon!$A$4-2&lt;'100Triangles'!A36,0,1)</f>
        <v>0</v>
      </c>
      <c r="C36" s="14">
        <f t="shared" si="15"/>
        <v>1</v>
      </c>
      <c r="D36" s="27" t="str">
        <f t="shared" si="0"/>
        <v>0,0</v>
      </c>
      <c r="E36" s="27" t="str">
        <f t="shared" si="1"/>
        <v>0,0</v>
      </c>
      <c r="F36" s="27" t="str">
        <f t="shared" si="2"/>
        <v>0,0</v>
      </c>
      <c r="G36" s="1">
        <f t="shared" si="12"/>
        <v>3</v>
      </c>
      <c r="H36" s="1">
        <f t="shared" si="13"/>
        <v>3</v>
      </c>
      <c r="I36" s="1">
        <f t="shared" si="14"/>
        <v>3</v>
      </c>
      <c r="J36" s="6">
        <f t="shared" si="7"/>
        <v>0</v>
      </c>
      <c r="K36" s="6">
        <f t="shared" si="8"/>
        <v>0</v>
      </c>
      <c r="L36" s="6">
        <f>ConvexPolygon!C41</f>
        <v>0</v>
      </c>
      <c r="M36" s="6">
        <f t="shared" si="9"/>
        <v>0</v>
      </c>
      <c r="N36" s="6">
        <f t="shared" si="10"/>
        <v>0</v>
      </c>
      <c r="O36" s="28">
        <f>ConvexPolygon!D41</f>
        <v>0</v>
      </c>
      <c r="P36" s="1">
        <f t="shared" si="3"/>
      </c>
      <c r="Q36" s="1">
        <f t="shared" si="4"/>
      </c>
      <c r="R36" s="1">
        <f t="shared" si="5"/>
      </c>
      <c r="S36" s="21">
        <f t="shared" si="11"/>
      </c>
      <c r="T36" s="7"/>
      <c r="U36" s="8"/>
      <c r="V36">
        <f t="shared" si="6"/>
        <v>0</v>
      </c>
    </row>
    <row r="37" spans="1:22" ht="15">
      <c r="A37" s="13">
        <v>36</v>
      </c>
      <c r="B37" s="25">
        <f>IF(ConvexPolygon!$A$4-2&lt;'100Triangles'!A37,0,1)</f>
        <v>0</v>
      </c>
      <c r="C37" s="14">
        <f t="shared" si="15"/>
        <v>1</v>
      </c>
      <c r="D37" s="27" t="str">
        <f t="shared" si="0"/>
        <v>0,0</v>
      </c>
      <c r="E37" s="27" t="str">
        <f t="shared" si="1"/>
        <v>0,0</v>
      </c>
      <c r="F37" s="27" t="str">
        <f t="shared" si="2"/>
        <v>0,0</v>
      </c>
      <c r="G37" s="1">
        <f t="shared" si="12"/>
        <v>3</v>
      </c>
      <c r="H37" s="1">
        <f t="shared" si="13"/>
        <v>3</v>
      </c>
      <c r="I37" s="1">
        <f t="shared" si="14"/>
        <v>3</v>
      </c>
      <c r="J37" s="6">
        <f t="shared" si="7"/>
        <v>0</v>
      </c>
      <c r="K37" s="6">
        <f t="shared" si="8"/>
        <v>0</v>
      </c>
      <c r="L37" s="6">
        <f>ConvexPolygon!C42</f>
        <v>0</v>
      </c>
      <c r="M37" s="6">
        <f t="shared" si="9"/>
        <v>0</v>
      </c>
      <c r="N37" s="6">
        <f t="shared" si="10"/>
        <v>0</v>
      </c>
      <c r="O37" s="28">
        <f>ConvexPolygon!D42</f>
        <v>0</v>
      </c>
      <c r="P37" s="1">
        <f t="shared" si="3"/>
      </c>
      <c r="Q37" s="1">
        <f t="shared" si="4"/>
      </c>
      <c r="R37" s="1">
        <f t="shared" si="5"/>
      </c>
      <c r="S37" s="21">
        <f t="shared" si="11"/>
      </c>
      <c r="T37" s="7"/>
      <c r="U37" s="8"/>
      <c r="V37">
        <f t="shared" si="6"/>
        <v>0</v>
      </c>
    </row>
    <row r="38" spans="1:22" ht="15">
      <c r="A38" s="13">
        <v>37</v>
      </c>
      <c r="B38" s="25">
        <f>IF(ConvexPolygon!$A$4-2&lt;'100Triangles'!A38,0,1)</f>
        <v>0</v>
      </c>
      <c r="C38" s="14">
        <f t="shared" si="15"/>
        <v>1</v>
      </c>
      <c r="D38" s="27" t="str">
        <f t="shared" si="0"/>
        <v>0,0</v>
      </c>
      <c r="E38" s="27" t="str">
        <f t="shared" si="1"/>
        <v>0,0</v>
      </c>
      <c r="F38" s="27" t="str">
        <f t="shared" si="2"/>
        <v>0,0</v>
      </c>
      <c r="G38" s="1">
        <f t="shared" si="12"/>
        <v>3</v>
      </c>
      <c r="H38" s="1">
        <f t="shared" si="13"/>
        <v>3</v>
      </c>
      <c r="I38" s="1">
        <f t="shared" si="14"/>
        <v>3</v>
      </c>
      <c r="J38" s="6">
        <f t="shared" si="7"/>
        <v>0</v>
      </c>
      <c r="K38" s="6">
        <f t="shared" si="8"/>
        <v>0</v>
      </c>
      <c r="L38" s="6">
        <f>ConvexPolygon!C43</f>
        <v>0</v>
      </c>
      <c r="M38" s="6">
        <f t="shared" si="9"/>
        <v>0</v>
      </c>
      <c r="N38" s="6">
        <f t="shared" si="10"/>
        <v>0</v>
      </c>
      <c r="O38" s="28">
        <f>ConvexPolygon!D43</f>
        <v>0</v>
      </c>
      <c r="P38" s="1">
        <f t="shared" si="3"/>
      </c>
      <c r="Q38" s="1">
        <f t="shared" si="4"/>
      </c>
      <c r="R38" s="1">
        <f t="shared" si="5"/>
      </c>
      <c r="S38" s="21">
        <f t="shared" si="11"/>
      </c>
      <c r="T38" s="7"/>
      <c r="U38" s="8"/>
      <c r="V38">
        <f t="shared" si="6"/>
        <v>0</v>
      </c>
    </row>
    <row r="39" spans="1:22" ht="15">
      <c r="A39" s="13">
        <v>38</v>
      </c>
      <c r="B39" s="25">
        <f>IF(ConvexPolygon!$A$4-2&lt;'100Triangles'!A39,0,1)</f>
        <v>0</v>
      </c>
      <c r="C39" s="14">
        <f t="shared" si="15"/>
        <v>1</v>
      </c>
      <c r="D39" s="27" t="str">
        <f t="shared" si="0"/>
        <v>0,0</v>
      </c>
      <c r="E39" s="27" t="str">
        <f t="shared" si="1"/>
        <v>0,0</v>
      </c>
      <c r="F39" s="27" t="str">
        <f t="shared" si="2"/>
        <v>0,0</v>
      </c>
      <c r="G39" s="1">
        <f t="shared" si="12"/>
        <v>3</v>
      </c>
      <c r="H39" s="1">
        <f t="shared" si="13"/>
        <v>3</v>
      </c>
      <c r="I39" s="1">
        <f t="shared" si="14"/>
        <v>3</v>
      </c>
      <c r="J39" s="6">
        <f t="shared" si="7"/>
        <v>0</v>
      </c>
      <c r="K39" s="6">
        <f t="shared" si="8"/>
        <v>0</v>
      </c>
      <c r="L39" s="6">
        <f>ConvexPolygon!C44</f>
        <v>0</v>
      </c>
      <c r="M39" s="6">
        <f t="shared" si="9"/>
        <v>0</v>
      </c>
      <c r="N39" s="6">
        <f t="shared" si="10"/>
        <v>0</v>
      </c>
      <c r="O39" s="28">
        <f>ConvexPolygon!D44</f>
        <v>0</v>
      </c>
      <c r="P39" s="1">
        <f t="shared" si="3"/>
      </c>
      <c r="Q39" s="1">
        <f t="shared" si="4"/>
      </c>
      <c r="R39" s="1">
        <f t="shared" si="5"/>
      </c>
      <c r="S39" s="21">
        <f t="shared" si="11"/>
      </c>
      <c r="T39" s="7"/>
      <c r="U39" s="8"/>
      <c r="V39">
        <f t="shared" si="6"/>
        <v>0</v>
      </c>
    </row>
    <row r="40" spans="1:22" ht="15">
      <c r="A40" s="13">
        <v>39</v>
      </c>
      <c r="B40" s="25">
        <f>IF(ConvexPolygon!$A$4-2&lt;'100Triangles'!A40,0,1)</f>
        <v>0</v>
      </c>
      <c r="C40" s="14">
        <f t="shared" si="15"/>
        <v>1</v>
      </c>
      <c r="D40" s="27" t="str">
        <f t="shared" si="0"/>
        <v>0,0</v>
      </c>
      <c r="E40" s="27" t="str">
        <f t="shared" si="1"/>
        <v>0,0</v>
      </c>
      <c r="F40" s="27" t="str">
        <f t="shared" si="2"/>
        <v>0,0</v>
      </c>
      <c r="G40" s="1">
        <f t="shared" si="12"/>
        <v>3</v>
      </c>
      <c r="H40" s="1">
        <f t="shared" si="13"/>
        <v>3</v>
      </c>
      <c r="I40" s="1">
        <f t="shared" si="14"/>
        <v>3</v>
      </c>
      <c r="J40" s="6">
        <f t="shared" si="7"/>
        <v>0</v>
      </c>
      <c r="K40" s="6">
        <f t="shared" si="8"/>
        <v>0</v>
      </c>
      <c r="L40" s="6">
        <f>ConvexPolygon!C45</f>
        <v>0</v>
      </c>
      <c r="M40" s="6">
        <f t="shared" si="9"/>
        <v>0</v>
      </c>
      <c r="N40" s="6">
        <f t="shared" si="10"/>
        <v>0</v>
      </c>
      <c r="O40" s="28">
        <f>ConvexPolygon!D45</f>
        <v>0</v>
      </c>
      <c r="P40" s="1">
        <f t="shared" si="3"/>
      </c>
      <c r="Q40" s="1">
        <f t="shared" si="4"/>
      </c>
      <c r="R40" s="1">
        <f t="shared" si="5"/>
      </c>
      <c r="S40" s="21">
        <f t="shared" si="11"/>
      </c>
      <c r="T40" s="7"/>
      <c r="U40" s="8"/>
      <c r="V40">
        <f t="shared" si="6"/>
        <v>0</v>
      </c>
    </row>
    <row r="41" spans="1:22" ht="15">
      <c r="A41" s="13">
        <v>40</v>
      </c>
      <c r="B41" s="25">
        <f>IF(ConvexPolygon!$A$4-2&lt;'100Triangles'!A41,0,1)</f>
        <v>0</v>
      </c>
      <c r="C41" s="14">
        <f t="shared" si="15"/>
        <v>1</v>
      </c>
      <c r="D41" s="27" t="str">
        <f t="shared" si="0"/>
        <v>0,0</v>
      </c>
      <c r="E41" s="27" t="str">
        <f t="shared" si="1"/>
        <v>0,0</v>
      </c>
      <c r="F41" s="27" t="str">
        <f t="shared" si="2"/>
        <v>0,0</v>
      </c>
      <c r="G41" s="1">
        <f t="shared" si="12"/>
        <v>3</v>
      </c>
      <c r="H41" s="1">
        <f t="shared" si="13"/>
        <v>3</v>
      </c>
      <c r="I41" s="1">
        <f t="shared" si="14"/>
        <v>3</v>
      </c>
      <c r="J41" s="6">
        <f t="shared" si="7"/>
        <v>0</v>
      </c>
      <c r="K41" s="6">
        <f t="shared" si="8"/>
        <v>0</v>
      </c>
      <c r="L41" s="6">
        <f>ConvexPolygon!C46</f>
        <v>0</v>
      </c>
      <c r="M41" s="6">
        <f t="shared" si="9"/>
        <v>0</v>
      </c>
      <c r="N41" s="6">
        <f t="shared" si="10"/>
        <v>0</v>
      </c>
      <c r="O41" s="28">
        <f>ConvexPolygon!D46</f>
        <v>0</v>
      </c>
      <c r="P41" s="1">
        <f t="shared" si="3"/>
      </c>
      <c r="Q41" s="1">
        <f t="shared" si="4"/>
      </c>
      <c r="R41" s="1">
        <f t="shared" si="5"/>
      </c>
      <c r="S41" s="21">
        <f t="shared" si="11"/>
      </c>
      <c r="T41" s="7"/>
      <c r="U41" s="8"/>
      <c r="V41">
        <f t="shared" si="6"/>
        <v>0</v>
      </c>
    </row>
    <row r="42" spans="1:22" ht="15">
      <c r="A42" s="13">
        <v>41</v>
      </c>
      <c r="B42" s="25">
        <f>IF(ConvexPolygon!$A$4-2&lt;'100Triangles'!A42,0,1)</f>
        <v>0</v>
      </c>
      <c r="C42" s="14">
        <f t="shared" si="15"/>
        <v>1</v>
      </c>
      <c r="D42" s="27" t="str">
        <f t="shared" si="0"/>
        <v>0,0</v>
      </c>
      <c r="E42" s="27" t="str">
        <f t="shared" si="1"/>
        <v>0,0</v>
      </c>
      <c r="F42" s="27" t="str">
        <f t="shared" si="2"/>
        <v>0,0</v>
      </c>
      <c r="G42" s="1">
        <f t="shared" si="12"/>
        <v>3</v>
      </c>
      <c r="H42" s="1">
        <f t="shared" si="13"/>
        <v>3</v>
      </c>
      <c r="I42" s="1">
        <f t="shared" si="14"/>
        <v>3</v>
      </c>
      <c r="J42" s="6">
        <f t="shared" si="7"/>
        <v>0</v>
      </c>
      <c r="K42" s="6">
        <f t="shared" si="8"/>
        <v>0</v>
      </c>
      <c r="L42" s="6">
        <f>ConvexPolygon!C47</f>
        <v>0</v>
      </c>
      <c r="M42" s="6">
        <f t="shared" si="9"/>
        <v>0</v>
      </c>
      <c r="N42" s="6">
        <f t="shared" si="10"/>
        <v>0</v>
      </c>
      <c r="O42" s="28">
        <f>ConvexPolygon!D47</f>
        <v>0</v>
      </c>
      <c r="P42" s="1">
        <f t="shared" si="3"/>
      </c>
      <c r="Q42" s="1">
        <f t="shared" si="4"/>
      </c>
      <c r="R42" s="1">
        <f t="shared" si="5"/>
      </c>
      <c r="S42" s="21">
        <f t="shared" si="11"/>
      </c>
      <c r="T42" s="7"/>
      <c r="U42" s="8"/>
      <c r="V42">
        <f t="shared" si="6"/>
        <v>0</v>
      </c>
    </row>
    <row r="43" spans="1:22" ht="15">
      <c r="A43" s="13">
        <v>42</v>
      </c>
      <c r="B43" s="25">
        <f>IF(ConvexPolygon!$A$4-2&lt;'100Triangles'!A43,0,1)</f>
        <v>0</v>
      </c>
      <c r="C43" s="14">
        <f t="shared" si="15"/>
        <v>1</v>
      </c>
      <c r="D43" s="27" t="str">
        <f t="shared" si="0"/>
        <v>0,0</v>
      </c>
      <c r="E43" s="27" t="str">
        <f t="shared" si="1"/>
        <v>0,0</v>
      </c>
      <c r="F43" s="27" t="str">
        <f t="shared" si="2"/>
        <v>0,0</v>
      </c>
      <c r="G43" s="1">
        <f t="shared" si="12"/>
        <v>3</v>
      </c>
      <c r="H43" s="1">
        <f t="shared" si="13"/>
        <v>3</v>
      </c>
      <c r="I43" s="1">
        <f t="shared" si="14"/>
        <v>3</v>
      </c>
      <c r="J43" s="6">
        <f t="shared" si="7"/>
        <v>0</v>
      </c>
      <c r="K43" s="6">
        <f t="shared" si="8"/>
        <v>0</v>
      </c>
      <c r="L43" s="6">
        <f>ConvexPolygon!C48</f>
        <v>0</v>
      </c>
      <c r="M43" s="6">
        <f t="shared" si="9"/>
        <v>0</v>
      </c>
      <c r="N43" s="6">
        <f t="shared" si="10"/>
        <v>0</v>
      </c>
      <c r="O43" s="28">
        <f>ConvexPolygon!D48</f>
        <v>0</v>
      </c>
      <c r="P43" s="1">
        <f t="shared" si="3"/>
      </c>
      <c r="Q43" s="1">
        <f t="shared" si="4"/>
      </c>
      <c r="R43" s="1">
        <f t="shared" si="5"/>
      </c>
      <c r="S43" s="21">
        <f t="shared" si="11"/>
      </c>
      <c r="T43" s="7"/>
      <c r="U43" s="8"/>
      <c r="V43">
        <f t="shared" si="6"/>
        <v>0</v>
      </c>
    </row>
    <row r="44" spans="1:22" ht="15">
      <c r="A44" s="13">
        <v>43</v>
      </c>
      <c r="B44" s="25">
        <f>IF(ConvexPolygon!$A$4-2&lt;'100Triangles'!A44,0,1)</f>
        <v>0</v>
      </c>
      <c r="C44" s="14">
        <f t="shared" si="15"/>
        <v>1</v>
      </c>
      <c r="D44" s="27" t="str">
        <f t="shared" si="0"/>
        <v>0,0</v>
      </c>
      <c r="E44" s="27" t="str">
        <f t="shared" si="1"/>
        <v>0,0</v>
      </c>
      <c r="F44" s="27" t="str">
        <f t="shared" si="2"/>
        <v>0,0</v>
      </c>
      <c r="G44" s="1">
        <f t="shared" si="12"/>
        <v>3</v>
      </c>
      <c r="H44" s="1">
        <f t="shared" si="13"/>
        <v>3</v>
      </c>
      <c r="I44" s="1">
        <f t="shared" si="14"/>
        <v>3</v>
      </c>
      <c r="J44" s="6">
        <f t="shared" si="7"/>
        <v>0</v>
      </c>
      <c r="K44" s="6">
        <f t="shared" si="8"/>
        <v>0</v>
      </c>
      <c r="L44" s="6">
        <f>ConvexPolygon!C49</f>
        <v>0</v>
      </c>
      <c r="M44" s="6">
        <f t="shared" si="9"/>
        <v>0</v>
      </c>
      <c r="N44" s="6">
        <f t="shared" si="10"/>
        <v>0</v>
      </c>
      <c r="O44" s="28">
        <f>ConvexPolygon!D49</f>
        <v>0</v>
      </c>
      <c r="P44" s="1">
        <f t="shared" si="3"/>
      </c>
      <c r="Q44" s="1">
        <f t="shared" si="4"/>
      </c>
      <c r="R44" s="1">
        <f t="shared" si="5"/>
      </c>
      <c r="S44" s="21">
        <f t="shared" si="11"/>
      </c>
      <c r="T44" s="7"/>
      <c r="U44" s="8"/>
      <c r="V44">
        <f t="shared" si="6"/>
        <v>0</v>
      </c>
    </row>
    <row r="45" spans="1:22" ht="15">
      <c r="A45" s="13">
        <v>44</v>
      </c>
      <c r="B45" s="25">
        <f>IF(ConvexPolygon!$A$4-2&lt;'100Triangles'!A45,0,1)</f>
        <v>0</v>
      </c>
      <c r="C45" s="14">
        <f t="shared" si="15"/>
        <v>1</v>
      </c>
      <c r="D45" s="27" t="str">
        <f t="shared" si="0"/>
        <v>0,0</v>
      </c>
      <c r="E45" s="27" t="str">
        <f t="shared" si="1"/>
        <v>0,0</v>
      </c>
      <c r="F45" s="27" t="str">
        <f t="shared" si="2"/>
        <v>0,0</v>
      </c>
      <c r="G45" s="1">
        <f t="shared" si="12"/>
        <v>3</v>
      </c>
      <c r="H45" s="1">
        <f t="shared" si="13"/>
        <v>3</v>
      </c>
      <c r="I45" s="1">
        <f t="shared" si="14"/>
        <v>3</v>
      </c>
      <c r="J45" s="6">
        <f t="shared" si="7"/>
        <v>0</v>
      </c>
      <c r="K45" s="6">
        <f t="shared" si="8"/>
        <v>0</v>
      </c>
      <c r="L45" s="6">
        <f>ConvexPolygon!C50</f>
        <v>0</v>
      </c>
      <c r="M45" s="6">
        <f t="shared" si="9"/>
        <v>0</v>
      </c>
      <c r="N45" s="6">
        <f t="shared" si="10"/>
        <v>0</v>
      </c>
      <c r="O45" s="28">
        <f>ConvexPolygon!D50</f>
        <v>0</v>
      </c>
      <c r="P45" s="1">
        <f t="shared" si="3"/>
      </c>
      <c r="Q45" s="1">
        <f t="shared" si="4"/>
      </c>
      <c r="R45" s="1">
        <f t="shared" si="5"/>
      </c>
      <c r="S45" s="21">
        <f t="shared" si="11"/>
      </c>
      <c r="T45" s="7"/>
      <c r="U45" s="8"/>
      <c r="V45">
        <f t="shared" si="6"/>
        <v>0</v>
      </c>
    </row>
    <row r="46" spans="1:22" ht="15">
      <c r="A46" s="13">
        <v>45</v>
      </c>
      <c r="B46" s="25">
        <f>IF(ConvexPolygon!$A$4-2&lt;'100Triangles'!A46,0,1)</f>
        <v>0</v>
      </c>
      <c r="C46" s="14">
        <f t="shared" si="15"/>
        <v>1</v>
      </c>
      <c r="D46" s="27" t="str">
        <f t="shared" si="0"/>
        <v>0,0</v>
      </c>
      <c r="E46" s="27" t="str">
        <f t="shared" si="1"/>
        <v>0,0</v>
      </c>
      <c r="F46" s="27" t="str">
        <f t="shared" si="2"/>
        <v>0,0</v>
      </c>
      <c r="G46" s="1">
        <f t="shared" si="12"/>
        <v>3</v>
      </c>
      <c r="H46" s="1">
        <f t="shared" si="13"/>
        <v>3</v>
      </c>
      <c r="I46" s="1">
        <f t="shared" si="14"/>
        <v>3</v>
      </c>
      <c r="J46" s="6">
        <f t="shared" si="7"/>
        <v>0</v>
      </c>
      <c r="K46" s="6">
        <f t="shared" si="8"/>
        <v>0</v>
      </c>
      <c r="L46" s="6">
        <f>ConvexPolygon!C51</f>
        <v>0</v>
      </c>
      <c r="M46" s="6">
        <f t="shared" si="9"/>
        <v>0</v>
      </c>
      <c r="N46" s="6">
        <f t="shared" si="10"/>
        <v>0</v>
      </c>
      <c r="O46" s="28">
        <f>ConvexPolygon!D51</f>
        <v>0</v>
      </c>
      <c r="P46" s="1">
        <f t="shared" si="3"/>
      </c>
      <c r="Q46" s="1">
        <f t="shared" si="4"/>
      </c>
      <c r="R46" s="1">
        <f t="shared" si="5"/>
      </c>
      <c r="S46" s="21">
        <f t="shared" si="11"/>
      </c>
      <c r="T46" s="7"/>
      <c r="U46" s="8"/>
      <c r="V46">
        <f t="shared" si="6"/>
        <v>0</v>
      </c>
    </row>
    <row r="47" spans="1:22" ht="15">
      <c r="A47" s="13">
        <v>46</v>
      </c>
      <c r="B47" s="25">
        <f>IF(ConvexPolygon!$A$4-2&lt;'100Triangles'!A47,0,1)</f>
        <v>0</v>
      </c>
      <c r="C47" s="14">
        <f t="shared" si="15"/>
        <v>1</v>
      </c>
      <c r="D47" s="27" t="str">
        <f t="shared" si="0"/>
        <v>0,0</v>
      </c>
      <c r="E47" s="27" t="str">
        <f t="shared" si="1"/>
        <v>0,0</v>
      </c>
      <c r="F47" s="27" t="str">
        <f t="shared" si="2"/>
        <v>0,0</v>
      </c>
      <c r="G47" s="1">
        <f t="shared" si="12"/>
        <v>3</v>
      </c>
      <c r="H47" s="1">
        <f t="shared" si="13"/>
        <v>3</v>
      </c>
      <c r="I47" s="1">
        <f t="shared" si="14"/>
        <v>3</v>
      </c>
      <c r="J47" s="6">
        <f t="shared" si="7"/>
        <v>0</v>
      </c>
      <c r="K47" s="6">
        <f t="shared" si="8"/>
        <v>0</v>
      </c>
      <c r="L47" s="6">
        <f>ConvexPolygon!C52</f>
        <v>0</v>
      </c>
      <c r="M47" s="6">
        <f t="shared" si="9"/>
        <v>0</v>
      </c>
      <c r="N47" s="6">
        <f t="shared" si="10"/>
        <v>0</v>
      </c>
      <c r="O47" s="28">
        <f>ConvexPolygon!D52</f>
        <v>0</v>
      </c>
      <c r="P47" s="1">
        <f t="shared" si="3"/>
      </c>
      <c r="Q47" s="1">
        <f t="shared" si="4"/>
      </c>
      <c r="R47" s="1">
        <f t="shared" si="5"/>
      </c>
      <c r="S47" s="21">
        <f t="shared" si="11"/>
      </c>
      <c r="T47" s="7"/>
      <c r="U47" s="8"/>
      <c r="V47">
        <f t="shared" si="6"/>
        <v>0</v>
      </c>
    </row>
    <row r="48" spans="1:22" ht="15">
      <c r="A48" s="13">
        <v>47</v>
      </c>
      <c r="B48" s="25">
        <f>IF(ConvexPolygon!$A$4-2&lt;'100Triangles'!A48,0,1)</f>
        <v>0</v>
      </c>
      <c r="C48" s="14">
        <f t="shared" si="15"/>
        <v>1</v>
      </c>
      <c r="D48" s="27" t="str">
        <f t="shared" si="0"/>
        <v>0,0</v>
      </c>
      <c r="E48" s="27" t="str">
        <f t="shared" si="1"/>
        <v>0,0</v>
      </c>
      <c r="F48" s="27" t="str">
        <f t="shared" si="2"/>
        <v>0,0</v>
      </c>
      <c r="G48" s="1">
        <f t="shared" si="12"/>
        <v>3</v>
      </c>
      <c r="H48" s="1">
        <f t="shared" si="13"/>
        <v>3</v>
      </c>
      <c r="I48" s="1">
        <f t="shared" si="14"/>
        <v>3</v>
      </c>
      <c r="J48" s="6">
        <f t="shared" si="7"/>
        <v>0</v>
      </c>
      <c r="K48" s="6">
        <f t="shared" si="8"/>
        <v>0</v>
      </c>
      <c r="L48" s="6">
        <f>ConvexPolygon!C53</f>
        <v>0</v>
      </c>
      <c r="M48" s="6">
        <f t="shared" si="9"/>
        <v>0</v>
      </c>
      <c r="N48" s="6">
        <f t="shared" si="10"/>
        <v>0</v>
      </c>
      <c r="O48" s="28">
        <f>ConvexPolygon!D53</f>
        <v>0</v>
      </c>
      <c r="P48" s="1">
        <f t="shared" si="3"/>
      </c>
      <c r="Q48" s="1">
        <f t="shared" si="4"/>
      </c>
      <c r="R48" s="1">
        <f t="shared" si="5"/>
      </c>
      <c r="S48" s="21">
        <f t="shared" si="11"/>
      </c>
      <c r="T48" s="7"/>
      <c r="U48" s="8"/>
      <c r="V48">
        <f t="shared" si="6"/>
        <v>0</v>
      </c>
    </row>
    <row r="49" spans="1:22" ht="15">
      <c r="A49" s="13">
        <v>48</v>
      </c>
      <c r="B49" s="25">
        <f>IF(ConvexPolygon!$A$4-2&lt;'100Triangles'!A49,0,1)</f>
        <v>0</v>
      </c>
      <c r="C49" s="14">
        <f t="shared" si="15"/>
        <v>1</v>
      </c>
      <c r="D49" s="27" t="str">
        <f t="shared" si="0"/>
        <v>0,0</v>
      </c>
      <c r="E49" s="27" t="str">
        <f t="shared" si="1"/>
        <v>0,0</v>
      </c>
      <c r="F49" s="27" t="str">
        <f t="shared" si="2"/>
        <v>0,0</v>
      </c>
      <c r="G49" s="1">
        <f t="shared" si="12"/>
        <v>3</v>
      </c>
      <c r="H49" s="1">
        <f t="shared" si="13"/>
        <v>3</v>
      </c>
      <c r="I49" s="1">
        <f t="shared" si="14"/>
        <v>3</v>
      </c>
      <c r="J49" s="6">
        <f t="shared" si="7"/>
        <v>0</v>
      </c>
      <c r="K49" s="6">
        <f t="shared" si="8"/>
        <v>0</v>
      </c>
      <c r="L49" s="6">
        <f>ConvexPolygon!C54</f>
        <v>0</v>
      </c>
      <c r="M49" s="6">
        <f t="shared" si="9"/>
        <v>0</v>
      </c>
      <c r="N49" s="6">
        <f t="shared" si="10"/>
        <v>0</v>
      </c>
      <c r="O49" s="28">
        <f>ConvexPolygon!D54</f>
        <v>0</v>
      </c>
      <c r="P49" s="1">
        <f t="shared" si="3"/>
      </c>
      <c r="Q49" s="1">
        <f t="shared" si="4"/>
      </c>
      <c r="R49" s="1">
        <f t="shared" si="5"/>
      </c>
      <c r="S49" s="21">
        <f t="shared" si="11"/>
      </c>
      <c r="T49" s="7"/>
      <c r="U49" s="8"/>
      <c r="V49">
        <f t="shared" si="6"/>
        <v>0</v>
      </c>
    </row>
    <row r="50" spans="1:22" ht="15">
      <c r="A50" s="13">
        <v>49</v>
      </c>
      <c r="B50" s="25">
        <f>IF(ConvexPolygon!$A$4-2&lt;'100Triangles'!A50,0,1)</f>
        <v>0</v>
      </c>
      <c r="C50" s="14">
        <f t="shared" si="15"/>
        <v>1</v>
      </c>
      <c r="D50" s="27" t="str">
        <f t="shared" si="0"/>
        <v>0,0</v>
      </c>
      <c r="E50" s="27" t="str">
        <f t="shared" si="1"/>
        <v>0,0</v>
      </c>
      <c r="F50" s="27" t="str">
        <f t="shared" si="2"/>
        <v>0,0</v>
      </c>
      <c r="G50" s="1">
        <f t="shared" si="12"/>
        <v>3</v>
      </c>
      <c r="H50" s="1">
        <f t="shared" si="13"/>
        <v>3</v>
      </c>
      <c r="I50" s="1">
        <f t="shared" si="14"/>
        <v>3</v>
      </c>
      <c r="J50" s="6">
        <f t="shared" si="7"/>
        <v>0</v>
      </c>
      <c r="K50" s="6">
        <f t="shared" si="8"/>
        <v>0</v>
      </c>
      <c r="L50" s="6">
        <f>ConvexPolygon!C55</f>
        <v>0</v>
      </c>
      <c r="M50" s="6">
        <f t="shared" si="9"/>
        <v>0</v>
      </c>
      <c r="N50" s="6">
        <f t="shared" si="10"/>
        <v>0</v>
      </c>
      <c r="O50" s="28">
        <f>ConvexPolygon!D55</f>
        <v>0</v>
      </c>
      <c r="P50" s="1">
        <f t="shared" si="3"/>
      </c>
      <c r="Q50" s="1">
        <f t="shared" si="4"/>
      </c>
      <c r="R50" s="1">
        <f t="shared" si="5"/>
      </c>
      <c r="S50" s="21">
        <f t="shared" si="11"/>
      </c>
      <c r="T50" s="7"/>
      <c r="U50" s="8"/>
      <c r="V50">
        <f t="shared" si="6"/>
        <v>0</v>
      </c>
    </row>
    <row r="51" spans="1:22" ht="15">
      <c r="A51" s="13">
        <v>50</v>
      </c>
      <c r="B51" s="25">
        <f>IF(ConvexPolygon!$A$4-2&lt;'100Triangles'!A51,0,1)</f>
        <v>0</v>
      </c>
      <c r="C51" s="14">
        <f t="shared" si="15"/>
        <v>1</v>
      </c>
      <c r="D51" s="27" t="str">
        <f t="shared" si="0"/>
        <v>0,0</v>
      </c>
      <c r="E51" s="27" t="str">
        <f t="shared" si="1"/>
        <v>0,0</v>
      </c>
      <c r="F51" s="27" t="str">
        <f t="shared" si="2"/>
        <v>0,0</v>
      </c>
      <c r="G51" s="1">
        <f t="shared" si="12"/>
        <v>3</v>
      </c>
      <c r="H51" s="1">
        <f t="shared" si="13"/>
        <v>3</v>
      </c>
      <c r="I51" s="1">
        <f t="shared" si="14"/>
        <v>3</v>
      </c>
      <c r="J51" s="6">
        <f t="shared" si="7"/>
        <v>0</v>
      </c>
      <c r="K51" s="6">
        <f t="shared" si="8"/>
        <v>0</v>
      </c>
      <c r="L51" s="6">
        <f>ConvexPolygon!C56</f>
        <v>0</v>
      </c>
      <c r="M51" s="6">
        <f t="shared" si="9"/>
        <v>0</v>
      </c>
      <c r="N51" s="6">
        <f t="shared" si="10"/>
        <v>0</v>
      </c>
      <c r="O51" s="28">
        <f>ConvexPolygon!D56</f>
        <v>0</v>
      </c>
      <c r="P51" s="1">
        <f t="shared" si="3"/>
      </c>
      <c r="Q51" s="1">
        <f t="shared" si="4"/>
      </c>
      <c r="R51" s="1">
        <f t="shared" si="5"/>
      </c>
      <c r="S51" s="21">
        <f t="shared" si="11"/>
      </c>
      <c r="T51" s="7"/>
      <c r="U51" s="8"/>
      <c r="V51">
        <f t="shared" si="6"/>
        <v>0</v>
      </c>
    </row>
    <row r="52" spans="1:22" ht="15">
      <c r="A52" s="13">
        <v>51</v>
      </c>
      <c r="B52" s="25">
        <f>IF(ConvexPolygon!$A$4-2&lt;'100Triangles'!A52,0,1)</f>
        <v>0</v>
      </c>
      <c r="C52" s="14">
        <f t="shared" si="15"/>
        <v>1</v>
      </c>
      <c r="D52" s="27" t="str">
        <f t="shared" si="0"/>
        <v>0,0</v>
      </c>
      <c r="E52" s="27" t="str">
        <f t="shared" si="1"/>
        <v>0,0</v>
      </c>
      <c r="F52" s="27" t="str">
        <f t="shared" si="2"/>
        <v>0,0</v>
      </c>
      <c r="G52" s="1">
        <f t="shared" si="12"/>
        <v>3</v>
      </c>
      <c r="H52" s="1">
        <f t="shared" si="13"/>
        <v>3</v>
      </c>
      <c r="I52" s="1">
        <f t="shared" si="14"/>
        <v>3</v>
      </c>
      <c r="J52" s="6">
        <f t="shared" si="7"/>
        <v>0</v>
      </c>
      <c r="K52" s="6">
        <f t="shared" si="8"/>
        <v>0</v>
      </c>
      <c r="L52" s="6">
        <f>ConvexPolygon!C57</f>
        <v>0</v>
      </c>
      <c r="M52" s="6">
        <f t="shared" si="9"/>
        <v>0</v>
      </c>
      <c r="N52" s="6">
        <f t="shared" si="10"/>
        <v>0</v>
      </c>
      <c r="O52" s="28">
        <f>ConvexPolygon!D57</f>
        <v>0</v>
      </c>
      <c r="P52" s="1">
        <f t="shared" si="3"/>
      </c>
      <c r="Q52" s="1">
        <f t="shared" si="4"/>
      </c>
      <c r="R52" s="1">
        <f t="shared" si="5"/>
      </c>
      <c r="S52" s="21">
        <f t="shared" si="11"/>
      </c>
      <c r="T52" s="7"/>
      <c r="U52" s="8"/>
      <c r="V52">
        <f t="shared" si="6"/>
        <v>0</v>
      </c>
    </row>
    <row r="53" spans="1:22" ht="15">
      <c r="A53" s="13">
        <v>52</v>
      </c>
      <c r="B53" s="25">
        <f>IF(ConvexPolygon!$A$4-2&lt;'100Triangles'!A53,0,1)</f>
        <v>0</v>
      </c>
      <c r="C53" s="14">
        <f t="shared" si="15"/>
        <v>1</v>
      </c>
      <c r="D53" s="27" t="str">
        <f t="shared" si="0"/>
        <v>0,0</v>
      </c>
      <c r="E53" s="27" t="str">
        <f t="shared" si="1"/>
        <v>0,0</v>
      </c>
      <c r="F53" s="27" t="str">
        <f t="shared" si="2"/>
        <v>0,0</v>
      </c>
      <c r="G53" s="1">
        <f t="shared" si="12"/>
        <v>3</v>
      </c>
      <c r="H53" s="1">
        <f t="shared" si="13"/>
        <v>3</v>
      </c>
      <c r="I53" s="1">
        <f t="shared" si="14"/>
        <v>3</v>
      </c>
      <c r="J53" s="6">
        <f t="shared" si="7"/>
        <v>0</v>
      </c>
      <c r="K53" s="6">
        <f t="shared" si="8"/>
        <v>0</v>
      </c>
      <c r="L53" s="6">
        <f>ConvexPolygon!C58</f>
        <v>0</v>
      </c>
      <c r="M53" s="6">
        <f t="shared" si="9"/>
        <v>0</v>
      </c>
      <c r="N53" s="6">
        <f t="shared" si="10"/>
        <v>0</v>
      </c>
      <c r="O53" s="28">
        <f>ConvexPolygon!D58</f>
        <v>0</v>
      </c>
      <c r="P53" s="1">
        <f t="shared" si="3"/>
      </c>
      <c r="Q53" s="1">
        <f t="shared" si="4"/>
      </c>
      <c r="R53" s="1">
        <f t="shared" si="5"/>
      </c>
      <c r="S53" s="21">
        <f t="shared" si="11"/>
      </c>
      <c r="T53" s="7"/>
      <c r="U53" s="8"/>
      <c r="V53">
        <f t="shared" si="6"/>
        <v>0</v>
      </c>
    </row>
    <row r="54" spans="1:22" ht="15">
      <c r="A54" s="13">
        <v>53</v>
      </c>
      <c r="B54" s="25">
        <f>IF(ConvexPolygon!$A$4-2&lt;'100Triangles'!A54,0,1)</f>
        <v>0</v>
      </c>
      <c r="C54" s="14">
        <f t="shared" si="15"/>
        <v>1</v>
      </c>
      <c r="D54" s="27" t="str">
        <f t="shared" si="0"/>
        <v>0,0</v>
      </c>
      <c r="E54" s="27" t="str">
        <f t="shared" si="1"/>
        <v>0,0</v>
      </c>
      <c r="F54" s="27" t="str">
        <f t="shared" si="2"/>
        <v>0,0</v>
      </c>
      <c r="G54" s="1">
        <f t="shared" si="12"/>
        <v>3</v>
      </c>
      <c r="H54" s="1">
        <f t="shared" si="13"/>
        <v>3</v>
      </c>
      <c r="I54" s="1">
        <f t="shared" si="14"/>
        <v>3</v>
      </c>
      <c r="J54" s="6">
        <f t="shared" si="7"/>
        <v>0</v>
      </c>
      <c r="K54" s="6">
        <f t="shared" si="8"/>
        <v>0</v>
      </c>
      <c r="L54" s="6">
        <f>ConvexPolygon!C59</f>
        <v>0</v>
      </c>
      <c r="M54" s="6">
        <f t="shared" si="9"/>
        <v>0</v>
      </c>
      <c r="N54" s="6">
        <f t="shared" si="10"/>
        <v>0</v>
      </c>
      <c r="O54" s="28">
        <f>ConvexPolygon!D59</f>
        <v>0</v>
      </c>
      <c r="P54" s="1">
        <f t="shared" si="3"/>
      </c>
      <c r="Q54" s="1">
        <f t="shared" si="4"/>
      </c>
      <c r="R54" s="1">
        <f t="shared" si="5"/>
      </c>
      <c r="S54" s="21">
        <f t="shared" si="11"/>
      </c>
      <c r="T54" s="7"/>
      <c r="U54" s="8"/>
      <c r="V54">
        <f t="shared" si="6"/>
        <v>0</v>
      </c>
    </row>
    <row r="55" spans="1:22" ht="15">
      <c r="A55" s="13">
        <v>54</v>
      </c>
      <c r="B55" s="25">
        <f>IF(ConvexPolygon!$A$4-2&lt;'100Triangles'!A55,0,1)</f>
        <v>0</v>
      </c>
      <c r="C55" s="14">
        <f t="shared" si="15"/>
        <v>1</v>
      </c>
      <c r="D55" s="27" t="str">
        <f t="shared" si="0"/>
        <v>0,0</v>
      </c>
      <c r="E55" s="27" t="str">
        <f t="shared" si="1"/>
        <v>0,0</v>
      </c>
      <c r="F55" s="27" t="str">
        <f t="shared" si="2"/>
        <v>0,0</v>
      </c>
      <c r="G55" s="1">
        <f t="shared" si="12"/>
        <v>3</v>
      </c>
      <c r="H55" s="1">
        <f t="shared" si="13"/>
        <v>3</v>
      </c>
      <c r="I55" s="1">
        <f t="shared" si="14"/>
        <v>3</v>
      </c>
      <c r="J55" s="6">
        <f t="shared" si="7"/>
        <v>0</v>
      </c>
      <c r="K55" s="6">
        <f t="shared" si="8"/>
        <v>0</v>
      </c>
      <c r="L55" s="6">
        <f>ConvexPolygon!C60</f>
        <v>0</v>
      </c>
      <c r="M55" s="6">
        <f t="shared" si="9"/>
        <v>0</v>
      </c>
      <c r="N55" s="6">
        <f t="shared" si="10"/>
        <v>0</v>
      </c>
      <c r="O55" s="28">
        <f>ConvexPolygon!D60</f>
        <v>0</v>
      </c>
      <c r="P55" s="1">
        <f t="shared" si="3"/>
      </c>
      <c r="Q55" s="1">
        <f t="shared" si="4"/>
      </c>
      <c r="R55" s="1">
        <f t="shared" si="5"/>
      </c>
      <c r="S55" s="21">
        <f t="shared" si="11"/>
      </c>
      <c r="T55" s="7"/>
      <c r="U55" s="8"/>
      <c r="V55">
        <f t="shared" si="6"/>
        <v>0</v>
      </c>
    </row>
    <row r="56" spans="1:22" ht="15">
      <c r="A56" s="13">
        <v>55</v>
      </c>
      <c r="B56" s="25">
        <f>IF(ConvexPolygon!$A$4-2&lt;'100Triangles'!A56,0,1)</f>
        <v>0</v>
      </c>
      <c r="C56" s="14">
        <f t="shared" si="15"/>
        <v>1</v>
      </c>
      <c r="D56" s="27" t="str">
        <f t="shared" si="0"/>
        <v>0,0</v>
      </c>
      <c r="E56" s="27" t="str">
        <f t="shared" si="1"/>
        <v>0,0</v>
      </c>
      <c r="F56" s="27" t="str">
        <f t="shared" si="2"/>
        <v>0,0</v>
      </c>
      <c r="G56" s="1">
        <f t="shared" si="12"/>
        <v>3</v>
      </c>
      <c r="H56" s="1">
        <f t="shared" si="13"/>
        <v>3</v>
      </c>
      <c r="I56" s="1">
        <f t="shared" si="14"/>
        <v>3</v>
      </c>
      <c r="J56" s="6">
        <f t="shared" si="7"/>
        <v>0</v>
      </c>
      <c r="K56" s="6">
        <f t="shared" si="8"/>
        <v>0</v>
      </c>
      <c r="L56" s="6">
        <f>ConvexPolygon!C61</f>
        <v>0</v>
      </c>
      <c r="M56" s="6">
        <f t="shared" si="9"/>
        <v>0</v>
      </c>
      <c r="N56" s="6">
        <f t="shared" si="10"/>
        <v>0</v>
      </c>
      <c r="O56" s="28">
        <f>ConvexPolygon!D61</f>
        <v>0</v>
      </c>
      <c r="P56" s="1">
        <f t="shared" si="3"/>
      </c>
      <c r="Q56" s="1">
        <f t="shared" si="4"/>
      </c>
      <c r="R56" s="1">
        <f t="shared" si="5"/>
      </c>
      <c r="S56" s="21">
        <f t="shared" si="11"/>
      </c>
      <c r="T56" s="7"/>
      <c r="U56" s="8"/>
      <c r="V56">
        <f t="shared" si="6"/>
        <v>0</v>
      </c>
    </row>
    <row r="57" spans="1:22" ht="15">
      <c r="A57" s="13">
        <v>56</v>
      </c>
      <c r="B57" s="25">
        <f>IF(ConvexPolygon!$A$4-2&lt;'100Triangles'!A57,0,1)</f>
        <v>0</v>
      </c>
      <c r="C57" s="14">
        <f t="shared" si="15"/>
        <v>1</v>
      </c>
      <c r="D57" s="27" t="str">
        <f t="shared" si="0"/>
        <v>0,0</v>
      </c>
      <c r="E57" s="27" t="str">
        <f t="shared" si="1"/>
        <v>0,0</v>
      </c>
      <c r="F57" s="27" t="str">
        <f t="shared" si="2"/>
        <v>0,0</v>
      </c>
      <c r="G57" s="1">
        <f t="shared" si="12"/>
        <v>3</v>
      </c>
      <c r="H57" s="1">
        <f t="shared" si="13"/>
        <v>3</v>
      </c>
      <c r="I57" s="1">
        <f t="shared" si="14"/>
        <v>3</v>
      </c>
      <c r="J57" s="6">
        <f t="shared" si="7"/>
        <v>0</v>
      </c>
      <c r="K57" s="6">
        <f t="shared" si="8"/>
        <v>0</v>
      </c>
      <c r="L57" s="6">
        <f>ConvexPolygon!C62</f>
        <v>0</v>
      </c>
      <c r="M57" s="6">
        <f t="shared" si="9"/>
        <v>0</v>
      </c>
      <c r="N57" s="6">
        <f t="shared" si="10"/>
        <v>0</v>
      </c>
      <c r="O57" s="28">
        <f>ConvexPolygon!D62</f>
        <v>0</v>
      </c>
      <c r="P57" s="1">
        <f t="shared" si="3"/>
      </c>
      <c r="Q57" s="1">
        <f t="shared" si="4"/>
      </c>
      <c r="R57" s="1">
        <f t="shared" si="5"/>
      </c>
      <c r="S57" s="21">
        <f t="shared" si="11"/>
      </c>
      <c r="T57" s="7"/>
      <c r="U57" s="8"/>
      <c r="V57">
        <f t="shared" si="6"/>
        <v>0</v>
      </c>
    </row>
    <row r="58" spans="1:22" ht="15">
      <c r="A58" s="13">
        <v>57</v>
      </c>
      <c r="B58" s="25">
        <f>IF(ConvexPolygon!$A$4-2&lt;'100Triangles'!A58,0,1)</f>
        <v>0</v>
      </c>
      <c r="C58" s="14">
        <f t="shared" si="15"/>
        <v>1</v>
      </c>
      <c r="D58" s="27" t="str">
        <f t="shared" si="0"/>
        <v>0,0</v>
      </c>
      <c r="E58" s="27" t="str">
        <f t="shared" si="1"/>
        <v>0,0</v>
      </c>
      <c r="F58" s="27" t="str">
        <f t="shared" si="2"/>
        <v>0,0</v>
      </c>
      <c r="G58" s="1">
        <f t="shared" si="12"/>
        <v>3</v>
      </c>
      <c r="H58" s="1">
        <f t="shared" si="13"/>
        <v>3</v>
      </c>
      <c r="I58" s="1">
        <f t="shared" si="14"/>
        <v>3</v>
      </c>
      <c r="J58" s="6">
        <f t="shared" si="7"/>
        <v>0</v>
      </c>
      <c r="K58" s="6">
        <f t="shared" si="8"/>
        <v>0</v>
      </c>
      <c r="L58" s="6">
        <f>ConvexPolygon!C63</f>
        <v>0</v>
      </c>
      <c r="M58" s="6">
        <f t="shared" si="9"/>
        <v>0</v>
      </c>
      <c r="N58" s="6">
        <f t="shared" si="10"/>
        <v>0</v>
      </c>
      <c r="O58" s="28">
        <f>ConvexPolygon!D63</f>
        <v>0</v>
      </c>
      <c r="P58" s="1">
        <f t="shared" si="3"/>
      </c>
      <c r="Q58" s="1">
        <f t="shared" si="4"/>
      </c>
      <c r="R58" s="1">
        <f t="shared" si="5"/>
      </c>
      <c r="S58" s="21">
        <f t="shared" si="11"/>
      </c>
      <c r="T58" s="7"/>
      <c r="U58" s="8"/>
      <c r="V58">
        <f t="shared" si="6"/>
        <v>0</v>
      </c>
    </row>
    <row r="59" spans="1:22" ht="15">
      <c r="A59" s="13">
        <v>58</v>
      </c>
      <c r="B59" s="25">
        <f>IF(ConvexPolygon!$A$4-2&lt;'100Triangles'!A59,0,1)</f>
        <v>0</v>
      </c>
      <c r="C59" s="14">
        <f t="shared" si="15"/>
        <v>1</v>
      </c>
      <c r="D59" s="27" t="str">
        <f t="shared" si="0"/>
        <v>0,0</v>
      </c>
      <c r="E59" s="27" t="str">
        <f t="shared" si="1"/>
        <v>0,0</v>
      </c>
      <c r="F59" s="27" t="str">
        <f t="shared" si="2"/>
        <v>0,0</v>
      </c>
      <c r="G59" s="1">
        <f t="shared" si="12"/>
        <v>3</v>
      </c>
      <c r="H59" s="1">
        <f t="shared" si="13"/>
        <v>3</v>
      </c>
      <c r="I59" s="1">
        <f t="shared" si="14"/>
        <v>3</v>
      </c>
      <c r="J59" s="6">
        <f t="shared" si="7"/>
        <v>0</v>
      </c>
      <c r="K59" s="6">
        <f t="shared" si="8"/>
        <v>0</v>
      </c>
      <c r="L59" s="6">
        <f>ConvexPolygon!C64</f>
        <v>0</v>
      </c>
      <c r="M59" s="6">
        <f t="shared" si="9"/>
        <v>0</v>
      </c>
      <c r="N59" s="6">
        <f t="shared" si="10"/>
        <v>0</v>
      </c>
      <c r="O59" s="28">
        <f>ConvexPolygon!D64</f>
        <v>0</v>
      </c>
      <c r="P59" s="1">
        <f t="shared" si="3"/>
      </c>
      <c r="Q59" s="1">
        <f t="shared" si="4"/>
      </c>
      <c r="R59" s="1">
        <f t="shared" si="5"/>
      </c>
      <c r="S59" s="21">
        <f t="shared" si="11"/>
      </c>
      <c r="T59" s="7"/>
      <c r="U59" s="8"/>
      <c r="V59">
        <f t="shared" si="6"/>
        <v>0</v>
      </c>
    </row>
    <row r="60" spans="1:22" ht="15">
      <c r="A60" s="13">
        <v>59</v>
      </c>
      <c r="B60" s="25">
        <f>IF(ConvexPolygon!$A$4-2&lt;'100Triangles'!A60,0,1)</f>
        <v>0</v>
      </c>
      <c r="C60" s="14">
        <f t="shared" si="15"/>
        <v>1</v>
      </c>
      <c r="D60" s="27" t="str">
        <f t="shared" si="0"/>
        <v>0,0</v>
      </c>
      <c r="E60" s="27" t="str">
        <f t="shared" si="1"/>
        <v>0,0</v>
      </c>
      <c r="F60" s="27" t="str">
        <f t="shared" si="2"/>
        <v>0,0</v>
      </c>
      <c r="G60" s="1">
        <f t="shared" si="12"/>
        <v>3</v>
      </c>
      <c r="H60" s="1">
        <f t="shared" si="13"/>
        <v>3</v>
      </c>
      <c r="I60" s="1">
        <f t="shared" si="14"/>
        <v>3</v>
      </c>
      <c r="J60" s="6">
        <f t="shared" si="7"/>
        <v>0</v>
      </c>
      <c r="K60" s="6">
        <f t="shared" si="8"/>
        <v>0</v>
      </c>
      <c r="L60" s="6">
        <f>ConvexPolygon!C65</f>
        <v>0</v>
      </c>
      <c r="M60" s="6">
        <f t="shared" si="9"/>
        <v>0</v>
      </c>
      <c r="N60" s="6">
        <f t="shared" si="10"/>
        <v>0</v>
      </c>
      <c r="O60" s="28">
        <f>ConvexPolygon!D65</f>
        <v>0</v>
      </c>
      <c r="P60" s="1">
        <f t="shared" si="3"/>
      </c>
      <c r="Q60" s="1">
        <f t="shared" si="4"/>
      </c>
      <c r="R60" s="1">
        <f t="shared" si="5"/>
      </c>
      <c r="S60" s="21">
        <f t="shared" si="11"/>
      </c>
      <c r="T60" s="7"/>
      <c r="U60" s="8"/>
      <c r="V60">
        <f t="shared" si="6"/>
        <v>0</v>
      </c>
    </row>
    <row r="61" spans="1:22" ht="15">
      <c r="A61" s="13">
        <v>60</v>
      </c>
      <c r="B61" s="25">
        <f>IF(ConvexPolygon!$A$4-2&lt;'100Triangles'!A61,0,1)</f>
        <v>0</v>
      </c>
      <c r="C61" s="14">
        <f t="shared" si="15"/>
        <v>1</v>
      </c>
      <c r="D61" s="27" t="str">
        <f t="shared" si="0"/>
        <v>0,0</v>
      </c>
      <c r="E61" s="27" t="str">
        <f t="shared" si="1"/>
        <v>0,0</v>
      </c>
      <c r="F61" s="27" t="str">
        <f t="shared" si="2"/>
        <v>0,0</v>
      </c>
      <c r="G61" s="1">
        <f t="shared" si="12"/>
        <v>3</v>
      </c>
      <c r="H61" s="1">
        <f t="shared" si="13"/>
        <v>3</v>
      </c>
      <c r="I61" s="1">
        <f t="shared" si="14"/>
        <v>3</v>
      </c>
      <c r="J61" s="6">
        <f t="shared" si="7"/>
        <v>0</v>
      </c>
      <c r="K61" s="6">
        <f t="shared" si="8"/>
        <v>0</v>
      </c>
      <c r="L61" s="6">
        <f>ConvexPolygon!C66</f>
        <v>0</v>
      </c>
      <c r="M61" s="6">
        <f t="shared" si="9"/>
        <v>0</v>
      </c>
      <c r="N61" s="6">
        <f t="shared" si="10"/>
        <v>0</v>
      </c>
      <c r="O61" s="28">
        <f>ConvexPolygon!D66</f>
        <v>0</v>
      </c>
      <c r="P61" s="1">
        <f t="shared" si="3"/>
      </c>
      <c r="Q61" s="1">
        <f t="shared" si="4"/>
      </c>
      <c r="R61" s="1">
        <f t="shared" si="5"/>
      </c>
      <c r="S61" s="21">
        <f t="shared" si="11"/>
      </c>
      <c r="T61" s="7"/>
      <c r="U61" s="8"/>
      <c r="V61">
        <f t="shared" si="6"/>
        <v>0</v>
      </c>
    </row>
    <row r="62" spans="1:22" ht="15">
      <c r="A62" s="13">
        <v>61</v>
      </c>
      <c r="B62" s="25">
        <f>IF(ConvexPolygon!$A$4-2&lt;'100Triangles'!A62,0,1)</f>
        <v>0</v>
      </c>
      <c r="C62" s="14">
        <f t="shared" si="15"/>
        <v>1</v>
      </c>
      <c r="D62" s="27" t="str">
        <f t="shared" si="0"/>
        <v>0,0</v>
      </c>
      <c r="E62" s="27" t="str">
        <f t="shared" si="1"/>
        <v>0,0</v>
      </c>
      <c r="F62" s="27" t="str">
        <f t="shared" si="2"/>
        <v>0,0</v>
      </c>
      <c r="G62" s="1">
        <f t="shared" si="12"/>
        <v>3</v>
      </c>
      <c r="H62" s="1">
        <f t="shared" si="13"/>
        <v>3</v>
      </c>
      <c r="I62" s="1">
        <f t="shared" si="14"/>
        <v>3</v>
      </c>
      <c r="J62" s="6">
        <f t="shared" si="7"/>
        <v>0</v>
      </c>
      <c r="K62" s="6">
        <f t="shared" si="8"/>
        <v>0</v>
      </c>
      <c r="L62" s="6">
        <f>ConvexPolygon!C67</f>
        <v>0</v>
      </c>
      <c r="M62" s="6">
        <f t="shared" si="9"/>
        <v>0</v>
      </c>
      <c r="N62" s="6">
        <f t="shared" si="10"/>
        <v>0</v>
      </c>
      <c r="O62" s="28">
        <f>ConvexPolygon!D67</f>
        <v>0</v>
      </c>
      <c r="P62" s="1">
        <f t="shared" si="3"/>
      </c>
      <c r="Q62" s="1">
        <f t="shared" si="4"/>
      </c>
      <c r="R62" s="1">
        <f t="shared" si="5"/>
      </c>
      <c r="S62" s="21">
        <f t="shared" si="11"/>
      </c>
      <c r="T62" s="7"/>
      <c r="U62" s="8"/>
      <c r="V62">
        <f t="shared" si="6"/>
        <v>0</v>
      </c>
    </row>
    <row r="63" spans="1:22" ht="15">
      <c r="A63" s="13">
        <v>62</v>
      </c>
      <c r="B63" s="25">
        <f>IF(ConvexPolygon!$A$4-2&lt;'100Triangles'!A63,0,1)</f>
        <v>0</v>
      </c>
      <c r="C63" s="14">
        <f t="shared" si="15"/>
        <v>1</v>
      </c>
      <c r="D63" s="27" t="str">
        <f t="shared" si="0"/>
        <v>0,0</v>
      </c>
      <c r="E63" s="27" t="str">
        <f t="shared" si="1"/>
        <v>0,0</v>
      </c>
      <c r="F63" s="27" t="str">
        <f t="shared" si="2"/>
        <v>0,0</v>
      </c>
      <c r="G63" s="1">
        <f t="shared" si="12"/>
        <v>3</v>
      </c>
      <c r="H63" s="1">
        <f t="shared" si="13"/>
        <v>3</v>
      </c>
      <c r="I63" s="1">
        <f t="shared" si="14"/>
        <v>3</v>
      </c>
      <c r="J63" s="6">
        <f t="shared" si="7"/>
        <v>0</v>
      </c>
      <c r="K63" s="6">
        <f t="shared" si="8"/>
        <v>0</v>
      </c>
      <c r="L63" s="6">
        <f>ConvexPolygon!C68</f>
        <v>0</v>
      </c>
      <c r="M63" s="6">
        <f t="shared" si="9"/>
        <v>0</v>
      </c>
      <c r="N63" s="6">
        <f t="shared" si="10"/>
        <v>0</v>
      </c>
      <c r="O63" s="28">
        <f>ConvexPolygon!D68</f>
        <v>0</v>
      </c>
      <c r="P63" s="1">
        <f t="shared" si="3"/>
      </c>
      <c r="Q63" s="1">
        <f t="shared" si="4"/>
      </c>
      <c r="R63" s="1">
        <f t="shared" si="5"/>
      </c>
      <c r="S63" s="21">
        <f t="shared" si="11"/>
      </c>
      <c r="T63" s="7"/>
      <c r="U63" s="8"/>
      <c r="V63">
        <f t="shared" si="6"/>
        <v>0</v>
      </c>
    </row>
    <row r="64" spans="1:22" ht="15">
      <c r="A64" s="13">
        <v>63</v>
      </c>
      <c r="B64" s="25">
        <f>IF(ConvexPolygon!$A$4-2&lt;'100Triangles'!A64,0,1)</f>
        <v>0</v>
      </c>
      <c r="C64" s="14">
        <f t="shared" si="15"/>
        <v>1</v>
      </c>
      <c r="D64" s="27" t="str">
        <f t="shared" si="0"/>
        <v>0,0</v>
      </c>
      <c r="E64" s="27" t="str">
        <f t="shared" si="1"/>
        <v>0,0</v>
      </c>
      <c r="F64" s="27" t="str">
        <f t="shared" si="2"/>
        <v>0,0</v>
      </c>
      <c r="G64" s="1">
        <f t="shared" si="12"/>
        <v>3</v>
      </c>
      <c r="H64" s="1">
        <f t="shared" si="13"/>
        <v>3</v>
      </c>
      <c r="I64" s="1">
        <f t="shared" si="14"/>
        <v>3</v>
      </c>
      <c r="J64" s="6">
        <f t="shared" si="7"/>
        <v>0</v>
      </c>
      <c r="K64" s="6">
        <f t="shared" si="8"/>
        <v>0</v>
      </c>
      <c r="L64" s="6">
        <f>ConvexPolygon!C69</f>
        <v>0</v>
      </c>
      <c r="M64" s="6">
        <f t="shared" si="9"/>
        <v>0</v>
      </c>
      <c r="N64" s="6">
        <f t="shared" si="10"/>
        <v>0</v>
      </c>
      <c r="O64" s="28">
        <f>ConvexPolygon!D69</f>
        <v>0</v>
      </c>
      <c r="P64" s="1">
        <f t="shared" si="3"/>
      </c>
      <c r="Q64" s="1">
        <f t="shared" si="4"/>
      </c>
      <c r="R64" s="1">
        <f t="shared" si="5"/>
      </c>
      <c r="S64" s="21">
        <f t="shared" si="11"/>
      </c>
      <c r="T64" s="7"/>
      <c r="U64" s="8"/>
      <c r="V64">
        <f t="shared" si="6"/>
        <v>0</v>
      </c>
    </row>
    <row r="65" spans="1:22" ht="15">
      <c r="A65" s="13">
        <v>64</v>
      </c>
      <c r="B65" s="25">
        <f>IF(ConvexPolygon!$A$4-2&lt;'100Triangles'!A65,0,1)</f>
        <v>0</v>
      </c>
      <c r="C65" s="14">
        <f t="shared" si="15"/>
        <v>1</v>
      </c>
      <c r="D65" s="27" t="str">
        <f t="shared" si="0"/>
        <v>0,0</v>
      </c>
      <c r="E65" s="27" t="str">
        <f t="shared" si="1"/>
        <v>0,0</v>
      </c>
      <c r="F65" s="27" t="str">
        <f t="shared" si="2"/>
        <v>0,0</v>
      </c>
      <c r="G65" s="1">
        <f t="shared" si="12"/>
        <v>3</v>
      </c>
      <c r="H65" s="1">
        <f t="shared" si="13"/>
        <v>3</v>
      </c>
      <c r="I65" s="1">
        <f t="shared" si="14"/>
        <v>3</v>
      </c>
      <c r="J65" s="6">
        <f t="shared" si="7"/>
        <v>0</v>
      </c>
      <c r="K65" s="6">
        <f t="shared" si="8"/>
        <v>0</v>
      </c>
      <c r="L65" s="6">
        <f>ConvexPolygon!C70</f>
        <v>0</v>
      </c>
      <c r="M65" s="6">
        <f t="shared" si="9"/>
        <v>0</v>
      </c>
      <c r="N65" s="6">
        <f t="shared" si="10"/>
        <v>0</v>
      </c>
      <c r="O65" s="28">
        <f>ConvexPolygon!D70</f>
        <v>0</v>
      </c>
      <c r="P65" s="1">
        <f t="shared" si="3"/>
      </c>
      <c r="Q65" s="1">
        <f t="shared" si="4"/>
      </c>
      <c r="R65" s="1">
        <f t="shared" si="5"/>
      </c>
      <c r="S65" s="21">
        <f t="shared" si="11"/>
      </c>
      <c r="T65" s="7"/>
      <c r="U65" s="8"/>
      <c r="V65">
        <f t="shared" si="6"/>
        <v>0</v>
      </c>
    </row>
    <row r="66" spans="1:22" ht="15">
      <c r="A66" s="13">
        <v>65</v>
      </c>
      <c r="B66" s="25">
        <f>IF(ConvexPolygon!$A$4-2&lt;'100Triangles'!A66,0,1)</f>
        <v>0</v>
      </c>
      <c r="C66" s="14">
        <f t="shared" si="15"/>
        <v>1</v>
      </c>
      <c r="D66" s="27" t="str">
        <f t="shared" si="0"/>
        <v>0,0</v>
      </c>
      <c r="E66" s="27" t="str">
        <f t="shared" si="1"/>
        <v>0,0</v>
      </c>
      <c r="F66" s="27" t="str">
        <f t="shared" si="2"/>
        <v>0,0</v>
      </c>
      <c r="G66" s="1">
        <f t="shared" si="12"/>
        <v>3</v>
      </c>
      <c r="H66" s="1">
        <f t="shared" si="13"/>
        <v>3</v>
      </c>
      <c r="I66" s="1">
        <f t="shared" si="14"/>
        <v>3</v>
      </c>
      <c r="J66" s="6">
        <f t="shared" si="7"/>
        <v>0</v>
      </c>
      <c r="K66" s="6">
        <f t="shared" si="8"/>
        <v>0</v>
      </c>
      <c r="L66" s="6">
        <f>ConvexPolygon!C71</f>
        <v>0</v>
      </c>
      <c r="M66" s="6">
        <f t="shared" si="9"/>
        <v>0</v>
      </c>
      <c r="N66" s="6">
        <f t="shared" si="10"/>
        <v>0</v>
      </c>
      <c r="O66" s="28">
        <f>ConvexPolygon!D71</f>
        <v>0</v>
      </c>
      <c r="P66" s="1">
        <f t="shared" si="3"/>
      </c>
      <c r="Q66" s="1">
        <f t="shared" si="4"/>
      </c>
      <c r="R66" s="1">
        <f t="shared" si="5"/>
      </c>
      <c r="S66" s="21">
        <f t="shared" si="11"/>
      </c>
      <c r="T66" s="7"/>
      <c r="U66" s="8"/>
      <c r="V66">
        <f t="shared" si="6"/>
        <v>0</v>
      </c>
    </row>
    <row r="67" spans="1:22" ht="15">
      <c r="A67" s="13">
        <v>66</v>
      </c>
      <c r="B67" s="25">
        <f>IF(ConvexPolygon!$A$4-2&lt;'100Triangles'!A67,0,1)</f>
        <v>0</v>
      </c>
      <c r="C67" s="14">
        <f t="shared" si="15"/>
        <v>1</v>
      </c>
      <c r="D67" s="27" t="str">
        <f aca="true" t="shared" si="16" ref="D67:D101">J67&amp;","&amp;M67</f>
        <v>0,0</v>
      </c>
      <c r="E67" s="27" t="str">
        <f aca="true" t="shared" si="17" ref="E67:E101">K67&amp;","&amp;N67</f>
        <v>0,0</v>
      </c>
      <c r="F67" s="27" t="str">
        <f aca="true" t="shared" si="18" ref="F67:F101">L67&amp;","&amp;O67</f>
        <v>0,0</v>
      </c>
      <c r="G67" s="1">
        <f t="shared" si="12"/>
        <v>3</v>
      </c>
      <c r="H67" s="1">
        <f t="shared" si="13"/>
        <v>3</v>
      </c>
      <c r="I67" s="1">
        <f t="shared" si="14"/>
        <v>3</v>
      </c>
      <c r="J67" s="6">
        <f t="shared" si="7"/>
        <v>0</v>
      </c>
      <c r="K67" s="6">
        <f t="shared" si="8"/>
        <v>0</v>
      </c>
      <c r="L67" s="6">
        <f>ConvexPolygon!C72</f>
        <v>0</v>
      </c>
      <c r="M67" s="6">
        <f t="shared" si="9"/>
        <v>0</v>
      </c>
      <c r="N67" s="6">
        <f t="shared" si="10"/>
        <v>0</v>
      </c>
      <c r="O67" s="28">
        <f>ConvexPolygon!D72</f>
        <v>0</v>
      </c>
      <c r="P67" s="1">
        <f t="shared" si="3"/>
      </c>
      <c r="Q67" s="1">
        <f t="shared" si="4"/>
      </c>
      <c r="R67" s="1">
        <f t="shared" si="5"/>
      </c>
      <c r="S67" s="21">
        <f t="shared" si="11"/>
      </c>
      <c r="T67" s="7"/>
      <c r="U67" s="8"/>
      <c r="V67">
        <f aca="true" t="shared" si="19" ref="V67:V101">B67*C67</f>
        <v>0</v>
      </c>
    </row>
    <row r="68" spans="1:22" ht="15">
      <c r="A68" s="13">
        <v>67</v>
      </c>
      <c r="B68" s="25">
        <f>IF(ConvexPolygon!$A$4-2&lt;'100Triangles'!A68,0,1)</f>
        <v>0</v>
      </c>
      <c r="C68" s="14">
        <f t="shared" si="15"/>
        <v>1</v>
      </c>
      <c r="D68" s="27" t="str">
        <f t="shared" si="16"/>
        <v>0,0</v>
      </c>
      <c r="E68" s="27" t="str">
        <f t="shared" si="17"/>
        <v>0,0</v>
      </c>
      <c r="F68" s="27" t="str">
        <f t="shared" si="18"/>
        <v>0,0</v>
      </c>
      <c r="G68" s="1">
        <f t="shared" si="12"/>
        <v>3</v>
      </c>
      <c r="H68" s="1">
        <f t="shared" si="13"/>
        <v>3</v>
      </c>
      <c r="I68" s="1">
        <f t="shared" si="14"/>
        <v>3</v>
      </c>
      <c r="J68" s="6">
        <f aca="true" t="shared" si="20" ref="J68:J101">J67</f>
        <v>0</v>
      </c>
      <c r="K68" s="6">
        <f aca="true" t="shared" si="21" ref="K68:K101">L67</f>
        <v>0</v>
      </c>
      <c r="L68" s="6">
        <f>ConvexPolygon!C73</f>
        <v>0</v>
      </c>
      <c r="M68" s="6">
        <f aca="true" t="shared" si="22" ref="M68:M101">M67</f>
        <v>0</v>
      </c>
      <c r="N68" s="6">
        <f aca="true" t="shared" si="23" ref="N68:N101">O67</f>
        <v>0</v>
      </c>
      <c r="O68" s="28">
        <f>ConvexPolygon!D73</f>
        <v>0</v>
      </c>
      <c r="P68" s="1">
        <f t="shared" si="3"/>
      </c>
      <c r="Q68" s="1">
        <f t="shared" si="4"/>
      </c>
      <c r="R68" s="1">
        <f t="shared" si="5"/>
      </c>
      <c r="S68" s="21">
        <f t="shared" si="11"/>
      </c>
      <c r="T68" s="7"/>
      <c r="U68" s="8"/>
      <c r="V68">
        <f t="shared" si="19"/>
        <v>0</v>
      </c>
    </row>
    <row r="69" spans="1:22" ht="15">
      <c r="A69" s="13">
        <v>68</v>
      </c>
      <c r="B69" s="25">
        <f>IF(ConvexPolygon!$A$4-2&lt;'100Triangles'!A69,0,1)</f>
        <v>0</v>
      </c>
      <c r="C69" s="14">
        <f t="shared" si="15"/>
        <v>1</v>
      </c>
      <c r="D69" s="27" t="str">
        <f t="shared" si="16"/>
        <v>0,0</v>
      </c>
      <c r="E69" s="27" t="str">
        <f t="shared" si="17"/>
        <v>0,0</v>
      </c>
      <c r="F69" s="27" t="str">
        <f t="shared" si="18"/>
        <v>0,0</v>
      </c>
      <c r="G69" s="1">
        <f t="shared" si="12"/>
        <v>3</v>
      </c>
      <c r="H69" s="1">
        <f t="shared" si="13"/>
        <v>3</v>
      </c>
      <c r="I69" s="1">
        <f t="shared" si="14"/>
        <v>3</v>
      </c>
      <c r="J69" s="6">
        <f t="shared" si="20"/>
        <v>0</v>
      </c>
      <c r="K69" s="6">
        <f t="shared" si="21"/>
        <v>0</v>
      </c>
      <c r="L69" s="6">
        <f>ConvexPolygon!C74</f>
        <v>0</v>
      </c>
      <c r="M69" s="6">
        <f t="shared" si="22"/>
        <v>0</v>
      </c>
      <c r="N69" s="6">
        <f t="shared" si="23"/>
        <v>0</v>
      </c>
      <c r="O69" s="28">
        <f>ConvexPolygon!D74</f>
        <v>0</v>
      </c>
      <c r="P69" s="1">
        <f t="shared" si="3"/>
      </c>
      <c r="Q69" s="1">
        <f t="shared" si="4"/>
      </c>
      <c r="R69" s="1">
        <f t="shared" si="5"/>
      </c>
      <c r="S69" s="21">
        <f aca="true" t="shared" si="24" ref="S69:S101">IF(C69=1,"",R69*B69)</f>
      </c>
      <c r="T69" s="7"/>
      <c r="U69" s="8"/>
      <c r="V69">
        <f t="shared" si="19"/>
        <v>0</v>
      </c>
    </row>
    <row r="70" spans="1:22" ht="15">
      <c r="A70" s="13">
        <v>69</v>
      </c>
      <c r="B70" s="25">
        <f>IF(ConvexPolygon!$A$4-2&lt;'100Triangles'!A70,0,1)</f>
        <v>0</v>
      </c>
      <c r="C70" s="14">
        <f t="shared" si="15"/>
        <v>1</v>
      </c>
      <c r="D70" s="27" t="str">
        <f t="shared" si="16"/>
        <v>0,0</v>
      </c>
      <c r="E70" s="27" t="str">
        <f t="shared" si="17"/>
        <v>0,0</v>
      </c>
      <c r="F70" s="27" t="str">
        <f t="shared" si="18"/>
        <v>0,0</v>
      </c>
      <c r="G70" s="1">
        <f aca="true" t="shared" si="25" ref="G70:G101">COUNTIF($D70:$F70,D70)</f>
        <v>3</v>
      </c>
      <c r="H70" s="1">
        <f aca="true" t="shared" si="26" ref="H70:H101">COUNTIF($D70:$F70,E70)</f>
        <v>3</v>
      </c>
      <c r="I70" s="1">
        <f aca="true" t="shared" si="27" ref="I70:I101">COUNTIF($D70:$F70,F70)</f>
        <v>3</v>
      </c>
      <c r="J70" s="6">
        <f t="shared" si="20"/>
        <v>0</v>
      </c>
      <c r="K70" s="6">
        <f t="shared" si="21"/>
        <v>0</v>
      </c>
      <c r="L70" s="6">
        <f>ConvexPolygon!C75</f>
        <v>0</v>
      </c>
      <c r="M70" s="6">
        <f t="shared" si="22"/>
        <v>0</v>
      </c>
      <c r="N70" s="6">
        <f t="shared" si="23"/>
        <v>0</v>
      </c>
      <c r="O70" s="28">
        <f>ConvexPolygon!D75</f>
        <v>0</v>
      </c>
      <c r="P70" s="1">
        <f t="shared" si="3"/>
      </c>
      <c r="Q70" s="1">
        <f t="shared" si="4"/>
      </c>
      <c r="R70" s="1">
        <f t="shared" si="5"/>
      </c>
      <c r="S70" s="21">
        <f t="shared" si="24"/>
      </c>
      <c r="T70" s="7"/>
      <c r="U70" s="8"/>
      <c r="V70">
        <f t="shared" si="19"/>
        <v>0</v>
      </c>
    </row>
    <row r="71" spans="1:22" ht="15">
      <c r="A71" s="13">
        <v>70</v>
      </c>
      <c r="B71" s="25">
        <f>IF(ConvexPolygon!$A$4-2&lt;'100Triangles'!A71,0,1)</f>
        <v>0</v>
      </c>
      <c r="C71" s="14">
        <f aca="true" t="shared" si="28" ref="C71:C101">IF(ISERROR(PRODUCT(J71:O71)),1,IF(PRODUCT(G71:I71)=1,IF(OR(M71=N71,N71=O71),0,IF((K71-J71)/(N71-M71)=(L71-K71)/(O71-N71),1,0)),1))</f>
        <v>1</v>
      </c>
      <c r="D71" s="27" t="str">
        <f t="shared" si="16"/>
        <v>0,0</v>
      </c>
      <c r="E71" s="27" t="str">
        <f t="shared" si="17"/>
        <v>0,0</v>
      </c>
      <c r="F71" s="27" t="str">
        <f t="shared" si="18"/>
        <v>0,0</v>
      </c>
      <c r="G71" s="1">
        <f t="shared" si="25"/>
        <v>3</v>
      </c>
      <c r="H71" s="1">
        <f t="shared" si="26"/>
        <v>3</v>
      </c>
      <c r="I71" s="1">
        <f t="shared" si="27"/>
        <v>3</v>
      </c>
      <c r="J71" s="6">
        <f t="shared" si="20"/>
        <v>0</v>
      </c>
      <c r="K71" s="6">
        <f t="shared" si="21"/>
        <v>0</v>
      </c>
      <c r="L71" s="6">
        <f>ConvexPolygon!C76</f>
        <v>0</v>
      </c>
      <c r="M71" s="6">
        <f t="shared" si="22"/>
        <v>0</v>
      </c>
      <c r="N71" s="6">
        <f t="shared" si="23"/>
        <v>0</v>
      </c>
      <c r="O71" s="28">
        <f>ConvexPolygon!D76</f>
        <v>0</v>
      </c>
      <c r="P71" s="1">
        <f t="shared" si="3"/>
      </c>
      <c r="Q71" s="1">
        <f t="shared" si="4"/>
      </c>
      <c r="R71" s="1">
        <f t="shared" si="5"/>
      </c>
      <c r="S71" s="21">
        <f t="shared" si="24"/>
      </c>
      <c r="T71" s="7"/>
      <c r="U71" s="8"/>
      <c r="V71">
        <f t="shared" si="19"/>
        <v>0</v>
      </c>
    </row>
    <row r="72" spans="1:22" ht="15">
      <c r="A72" s="13">
        <v>71</v>
      </c>
      <c r="B72" s="25">
        <f>IF(ConvexPolygon!$A$4-2&lt;'100Triangles'!A72,0,1)</f>
        <v>0</v>
      </c>
      <c r="C72" s="14">
        <f t="shared" si="28"/>
        <v>1</v>
      </c>
      <c r="D72" s="27" t="str">
        <f t="shared" si="16"/>
        <v>0,0</v>
      </c>
      <c r="E72" s="27" t="str">
        <f t="shared" si="17"/>
        <v>0,0</v>
      </c>
      <c r="F72" s="27" t="str">
        <f t="shared" si="18"/>
        <v>0,0</v>
      </c>
      <c r="G72" s="1">
        <f t="shared" si="25"/>
        <v>3</v>
      </c>
      <c r="H72" s="1">
        <f t="shared" si="26"/>
        <v>3</v>
      </c>
      <c r="I72" s="1">
        <f t="shared" si="27"/>
        <v>3</v>
      </c>
      <c r="J72" s="6">
        <f t="shared" si="20"/>
        <v>0</v>
      </c>
      <c r="K72" s="6">
        <f t="shared" si="21"/>
        <v>0</v>
      </c>
      <c r="L72" s="6">
        <f>ConvexPolygon!C77</f>
        <v>0</v>
      </c>
      <c r="M72" s="6">
        <f t="shared" si="22"/>
        <v>0</v>
      </c>
      <c r="N72" s="6">
        <f t="shared" si="23"/>
        <v>0</v>
      </c>
      <c r="O72" s="28">
        <f>ConvexPolygon!D77</f>
        <v>0</v>
      </c>
      <c r="P72" s="1">
        <f t="shared" si="3"/>
      </c>
      <c r="Q72" s="1">
        <f t="shared" si="4"/>
      </c>
      <c r="R72" s="1">
        <f t="shared" si="5"/>
      </c>
      <c r="S72" s="21">
        <f t="shared" si="24"/>
      </c>
      <c r="T72" s="7"/>
      <c r="U72" s="8"/>
      <c r="V72">
        <f t="shared" si="19"/>
        <v>0</v>
      </c>
    </row>
    <row r="73" spans="1:22" ht="15">
      <c r="A73" s="13">
        <v>72</v>
      </c>
      <c r="B73" s="25">
        <f>IF(ConvexPolygon!$A$4-2&lt;'100Triangles'!A73,0,1)</f>
        <v>0</v>
      </c>
      <c r="C73" s="14">
        <f t="shared" si="28"/>
        <v>1</v>
      </c>
      <c r="D73" s="27" t="str">
        <f t="shared" si="16"/>
        <v>0,0</v>
      </c>
      <c r="E73" s="27" t="str">
        <f t="shared" si="17"/>
        <v>0,0</v>
      </c>
      <c r="F73" s="27" t="str">
        <f t="shared" si="18"/>
        <v>0,0</v>
      </c>
      <c r="G73" s="1">
        <f t="shared" si="25"/>
        <v>3</v>
      </c>
      <c r="H73" s="1">
        <f t="shared" si="26"/>
        <v>3</v>
      </c>
      <c r="I73" s="1">
        <f t="shared" si="27"/>
        <v>3</v>
      </c>
      <c r="J73" s="6">
        <f t="shared" si="20"/>
        <v>0</v>
      </c>
      <c r="K73" s="6">
        <f t="shared" si="21"/>
        <v>0</v>
      </c>
      <c r="L73" s="6">
        <f>ConvexPolygon!C78</f>
        <v>0</v>
      </c>
      <c r="M73" s="6">
        <f t="shared" si="22"/>
        <v>0</v>
      </c>
      <c r="N73" s="6">
        <f t="shared" si="23"/>
        <v>0</v>
      </c>
      <c r="O73" s="28">
        <f>ConvexPolygon!D78</f>
        <v>0</v>
      </c>
      <c r="P73" s="1">
        <f t="shared" si="3"/>
      </c>
      <c r="Q73" s="1">
        <f t="shared" si="4"/>
      </c>
      <c r="R73" s="1">
        <f t="shared" si="5"/>
      </c>
      <c r="S73" s="21">
        <f t="shared" si="24"/>
      </c>
      <c r="T73" s="7"/>
      <c r="U73" s="8"/>
      <c r="V73">
        <f t="shared" si="19"/>
        <v>0</v>
      </c>
    </row>
    <row r="74" spans="1:22" ht="15">
      <c r="A74" s="13">
        <v>73</v>
      </c>
      <c r="B74" s="25">
        <f>IF(ConvexPolygon!$A$4-2&lt;'100Triangles'!A74,0,1)</f>
        <v>0</v>
      </c>
      <c r="C74" s="14">
        <f t="shared" si="28"/>
        <v>1</v>
      </c>
      <c r="D74" s="27" t="str">
        <f t="shared" si="16"/>
        <v>0,0</v>
      </c>
      <c r="E74" s="27" t="str">
        <f t="shared" si="17"/>
        <v>0,0</v>
      </c>
      <c r="F74" s="27" t="str">
        <f t="shared" si="18"/>
        <v>0,0</v>
      </c>
      <c r="G74" s="1">
        <f t="shared" si="25"/>
        <v>3</v>
      </c>
      <c r="H74" s="1">
        <f t="shared" si="26"/>
        <v>3</v>
      </c>
      <c r="I74" s="1">
        <f t="shared" si="27"/>
        <v>3</v>
      </c>
      <c r="J74" s="6">
        <f t="shared" si="20"/>
        <v>0</v>
      </c>
      <c r="K74" s="6">
        <f t="shared" si="21"/>
        <v>0</v>
      </c>
      <c r="L74" s="6">
        <f>ConvexPolygon!C79</f>
        <v>0</v>
      </c>
      <c r="M74" s="6">
        <f t="shared" si="22"/>
        <v>0</v>
      </c>
      <c r="N74" s="6">
        <f t="shared" si="23"/>
        <v>0</v>
      </c>
      <c r="O74" s="28">
        <f>ConvexPolygon!D79</f>
        <v>0</v>
      </c>
      <c r="P74" s="1">
        <f t="shared" si="3"/>
      </c>
      <c r="Q74" s="1">
        <f t="shared" si="4"/>
      </c>
      <c r="R74" s="1">
        <f t="shared" si="5"/>
      </c>
      <c r="S74" s="21">
        <f t="shared" si="24"/>
      </c>
      <c r="T74" s="7"/>
      <c r="U74" s="8"/>
      <c r="V74">
        <f t="shared" si="19"/>
        <v>0</v>
      </c>
    </row>
    <row r="75" spans="1:22" ht="15">
      <c r="A75" s="13">
        <v>74</v>
      </c>
      <c r="B75" s="25">
        <f>IF(ConvexPolygon!$A$4-2&lt;'100Triangles'!A75,0,1)</f>
        <v>0</v>
      </c>
      <c r="C75" s="14">
        <f t="shared" si="28"/>
        <v>1</v>
      </c>
      <c r="D75" s="27" t="str">
        <f t="shared" si="16"/>
        <v>0,0</v>
      </c>
      <c r="E75" s="27" t="str">
        <f t="shared" si="17"/>
        <v>0,0</v>
      </c>
      <c r="F75" s="27" t="str">
        <f t="shared" si="18"/>
        <v>0,0</v>
      </c>
      <c r="G75" s="1">
        <f t="shared" si="25"/>
        <v>3</v>
      </c>
      <c r="H75" s="1">
        <f t="shared" si="26"/>
        <v>3</v>
      </c>
      <c r="I75" s="1">
        <f t="shared" si="27"/>
        <v>3</v>
      </c>
      <c r="J75" s="6">
        <f t="shared" si="20"/>
        <v>0</v>
      </c>
      <c r="K75" s="6">
        <f t="shared" si="21"/>
        <v>0</v>
      </c>
      <c r="L75" s="6">
        <f>ConvexPolygon!C80</f>
        <v>0</v>
      </c>
      <c r="M75" s="6">
        <f t="shared" si="22"/>
        <v>0</v>
      </c>
      <c r="N75" s="6">
        <f t="shared" si="23"/>
        <v>0</v>
      </c>
      <c r="O75" s="28">
        <f>ConvexPolygon!D80</f>
        <v>0</v>
      </c>
      <c r="P75" s="1">
        <f t="shared" si="3"/>
      </c>
      <c r="Q75" s="1">
        <f t="shared" si="4"/>
      </c>
      <c r="R75" s="1">
        <f t="shared" si="5"/>
      </c>
      <c r="S75" s="21">
        <f t="shared" si="24"/>
      </c>
      <c r="T75" s="7"/>
      <c r="U75" s="8"/>
      <c r="V75">
        <f t="shared" si="19"/>
        <v>0</v>
      </c>
    </row>
    <row r="76" spans="1:22" ht="15">
      <c r="A76" s="13">
        <v>75</v>
      </c>
      <c r="B76" s="25">
        <f>IF(ConvexPolygon!$A$4-2&lt;'100Triangles'!A76,0,1)</f>
        <v>0</v>
      </c>
      <c r="C76" s="14">
        <f t="shared" si="28"/>
        <v>1</v>
      </c>
      <c r="D76" s="27" t="str">
        <f t="shared" si="16"/>
        <v>0,0</v>
      </c>
      <c r="E76" s="27" t="str">
        <f t="shared" si="17"/>
        <v>0,0</v>
      </c>
      <c r="F76" s="27" t="str">
        <f t="shared" si="18"/>
        <v>0,0</v>
      </c>
      <c r="G76" s="1">
        <f t="shared" si="25"/>
        <v>3</v>
      </c>
      <c r="H76" s="1">
        <f t="shared" si="26"/>
        <v>3</v>
      </c>
      <c r="I76" s="1">
        <f t="shared" si="27"/>
        <v>3</v>
      </c>
      <c r="J76" s="6">
        <f t="shared" si="20"/>
        <v>0</v>
      </c>
      <c r="K76" s="6">
        <f t="shared" si="21"/>
        <v>0</v>
      </c>
      <c r="L76" s="6">
        <f>ConvexPolygon!C81</f>
        <v>0</v>
      </c>
      <c r="M76" s="6">
        <f t="shared" si="22"/>
        <v>0</v>
      </c>
      <c r="N76" s="6">
        <f t="shared" si="23"/>
        <v>0</v>
      </c>
      <c r="O76" s="28">
        <f>ConvexPolygon!D81</f>
        <v>0</v>
      </c>
      <c r="P76" s="1">
        <f t="shared" si="3"/>
      </c>
      <c r="Q76" s="1">
        <f t="shared" si="4"/>
      </c>
      <c r="R76" s="1">
        <f t="shared" si="5"/>
      </c>
      <c r="S76" s="21">
        <f t="shared" si="24"/>
      </c>
      <c r="T76" s="7"/>
      <c r="U76" s="8"/>
      <c r="V76">
        <f t="shared" si="19"/>
        <v>0</v>
      </c>
    </row>
    <row r="77" spans="1:22" ht="15">
      <c r="A77" s="13">
        <v>76</v>
      </c>
      <c r="B77" s="25">
        <f>IF(ConvexPolygon!$A$4-2&lt;'100Triangles'!A77,0,1)</f>
        <v>0</v>
      </c>
      <c r="C77" s="14">
        <f t="shared" si="28"/>
        <v>1</v>
      </c>
      <c r="D77" s="27" t="str">
        <f t="shared" si="16"/>
        <v>0,0</v>
      </c>
      <c r="E77" s="27" t="str">
        <f t="shared" si="17"/>
        <v>0,0</v>
      </c>
      <c r="F77" s="27" t="str">
        <f t="shared" si="18"/>
        <v>0,0</v>
      </c>
      <c r="G77" s="1">
        <f t="shared" si="25"/>
        <v>3</v>
      </c>
      <c r="H77" s="1">
        <f t="shared" si="26"/>
        <v>3</v>
      </c>
      <c r="I77" s="1">
        <f t="shared" si="27"/>
        <v>3</v>
      </c>
      <c r="J77" s="6">
        <f t="shared" si="20"/>
        <v>0</v>
      </c>
      <c r="K77" s="6">
        <f t="shared" si="21"/>
        <v>0</v>
      </c>
      <c r="L77" s="6">
        <f>ConvexPolygon!C82</f>
        <v>0</v>
      </c>
      <c r="M77" s="6">
        <f t="shared" si="22"/>
        <v>0</v>
      </c>
      <c r="N77" s="6">
        <f t="shared" si="23"/>
        <v>0</v>
      </c>
      <c r="O77" s="28">
        <f>ConvexPolygon!D82</f>
        <v>0</v>
      </c>
      <c r="P77" s="1">
        <f t="shared" si="3"/>
      </c>
      <c r="Q77" s="1">
        <f t="shared" si="4"/>
      </c>
      <c r="R77" s="1">
        <f t="shared" si="5"/>
      </c>
      <c r="S77" s="21">
        <f t="shared" si="24"/>
      </c>
      <c r="T77" s="7"/>
      <c r="U77" s="8"/>
      <c r="V77">
        <f t="shared" si="19"/>
        <v>0</v>
      </c>
    </row>
    <row r="78" spans="1:22" ht="15">
      <c r="A78" s="13">
        <v>77</v>
      </c>
      <c r="B78" s="25">
        <f>IF(ConvexPolygon!$A$4-2&lt;'100Triangles'!A78,0,1)</f>
        <v>0</v>
      </c>
      <c r="C78" s="14">
        <f t="shared" si="28"/>
        <v>1</v>
      </c>
      <c r="D78" s="27" t="str">
        <f t="shared" si="16"/>
        <v>0,0</v>
      </c>
      <c r="E78" s="27" t="str">
        <f t="shared" si="17"/>
        <v>0,0</v>
      </c>
      <c r="F78" s="27" t="str">
        <f t="shared" si="18"/>
        <v>0,0</v>
      </c>
      <c r="G78" s="1">
        <f t="shared" si="25"/>
        <v>3</v>
      </c>
      <c r="H78" s="1">
        <f t="shared" si="26"/>
        <v>3</v>
      </c>
      <c r="I78" s="1">
        <f t="shared" si="27"/>
        <v>3</v>
      </c>
      <c r="J78" s="6">
        <f t="shared" si="20"/>
        <v>0</v>
      </c>
      <c r="K78" s="6">
        <f t="shared" si="21"/>
        <v>0</v>
      </c>
      <c r="L78" s="6">
        <f>ConvexPolygon!C83</f>
        <v>0</v>
      </c>
      <c r="M78" s="6">
        <f t="shared" si="22"/>
        <v>0</v>
      </c>
      <c r="N78" s="6">
        <f t="shared" si="23"/>
        <v>0</v>
      </c>
      <c r="O78" s="28">
        <f>ConvexPolygon!D83</f>
        <v>0</v>
      </c>
      <c r="P78" s="1">
        <f t="shared" si="3"/>
      </c>
      <c r="Q78" s="1">
        <f t="shared" si="4"/>
      </c>
      <c r="R78" s="1">
        <f t="shared" si="5"/>
      </c>
      <c r="S78" s="21">
        <f t="shared" si="24"/>
      </c>
      <c r="T78" s="7"/>
      <c r="U78" s="8"/>
      <c r="V78">
        <f t="shared" si="19"/>
        <v>0</v>
      </c>
    </row>
    <row r="79" spans="1:22" ht="15">
      <c r="A79" s="13">
        <v>78</v>
      </c>
      <c r="B79" s="25">
        <f>IF(ConvexPolygon!$A$4-2&lt;'100Triangles'!A79,0,1)</f>
        <v>0</v>
      </c>
      <c r="C79" s="14">
        <f t="shared" si="28"/>
        <v>1</v>
      </c>
      <c r="D79" s="27" t="str">
        <f t="shared" si="16"/>
        <v>0,0</v>
      </c>
      <c r="E79" s="27" t="str">
        <f t="shared" si="17"/>
        <v>0,0</v>
      </c>
      <c r="F79" s="27" t="str">
        <f t="shared" si="18"/>
        <v>0,0</v>
      </c>
      <c r="G79" s="1">
        <f t="shared" si="25"/>
        <v>3</v>
      </c>
      <c r="H79" s="1">
        <f t="shared" si="26"/>
        <v>3</v>
      </c>
      <c r="I79" s="1">
        <f t="shared" si="27"/>
        <v>3</v>
      </c>
      <c r="J79" s="6">
        <f t="shared" si="20"/>
        <v>0</v>
      </c>
      <c r="K79" s="6">
        <f t="shared" si="21"/>
        <v>0</v>
      </c>
      <c r="L79" s="6">
        <f>ConvexPolygon!C84</f>
        <v>0</v>
      </c>
      <c r="M79" s="6">
        <f t="shared" si="22"/>
        <v>0</v>
      </c>
      <c r="N79" s="6">
        <f t="shared" si="23"/>
        <v>0</v>
      </c>
      <c r="O79" s="28">
        <f>ConvexPolygon!D84</f>
        <v>0</v>
      </c>
      <c r="P79" s="1">
        <f t="shared" si="3"/>
      </c>
      <c r="Q79" s="1">
        <f t="shared" si="4"/>
      </c>
      <c r="R79" s="1">
        <f t="shared" si="5"/>
      </c>
      <c r="S79" s="21">
        <f t="shared" si="24"/>
      </c>
      <c r="T79" s="7"/>
      <c r="U79" s="8"/>
      <c r="V79">
        <f t="shared" si="19"/>
        <v>0</v>
      </c>
    </row>
    <row r="80" spans="1:22" ht="15">
      <c r="A80" s="13">
        <v>79</v>
      </c>
      <c r="B80" s="25">
        <f>IF(ConvexPolygon!$A$4-2&lt;'100Triangles'!A80,0,1)</f>
        <v>0</v>
      </c>
      <c r="C80" s="14">
        <f t="shared" si="28"/>
        <v>1</v>
      </c>
      <c r="D80" s="27" t="str">
        <f t="shared" si="16"/>
        <v>0,0</v>
      </c>
      <c r="E80" s="27" t="str">
        <f t="shared" si="17"/>
        <v>0,0</v>
      </c>
      <c r="F80" s="27" t="str">
        <f t="shared" si="18"/>
        <v>0,0</v>
      </c>
      <c r="G80" s="1">
        <f t="shared" si="25"/>
        <v>3</v>
      </c>
      <c r="H80" s="1">
        <f t="shared" si="26"/>
        <v>3</v>
      </c>
      <c r="I80" s="1">
        <f t="shared" si="27"/>
        <v>3</v>
      </c>
      <c r="J80" s="6">
        <f t="shared" si="20"/>
        <v>0</v>
      </c>
      <c r="K80" s="6">
        <f t="shared" si="21"/>
        <v>0</v>
      </c>
      <c r="L80" s="6">
        <f>ConvexPolygon!C85</f>
        <v>0</v>
      </c>
      <c r="M80" s="6">
        <f t="shared" si="22"/>
        <v>0</v>
      </c>
      <c r="N80" s="6">
        <f t="shared" si="23"/>
        <v>0</v>
      </c>
      <c r="O80" s="28">
        <f>ConvexPolygon!D85</f>
        <v>0</v>
      </c>
      <c r="P80" s="1">
        <f t="shared" si="3"/>
      </c>
      <c r="Q80" s="1">
        <f t="shared" si="4"/>
      </c>
      <c r="R80" s="1">
        <f t="shared" si="5"/>
      </c>
      <c r="S80" s="21">
        <f t="shared" si="24"/>
      </c>
      <c r="T80" s="7"/>
      <c r="U80" s="8"/>
      <c r="V80">
        <f t="shared" si="19"/>
        <v>0</v>
      </c>
    </row>
    <row r="81" spans="1:22" ht="15">
      <c r="A81" s="13">
        <v>80</v>
      </c>
      <c r="B81" s="25">
        <f>IF(ConvexPolygon!$A$4-2&lt;'100Triangles'!A81,0,1)</f>
        <v>0</v>
      </c>
      <c r="C81" s="14">
        <f t="shared" si="28"/>
        <v>1</v>
      </c>
      <c r="D81" s="27" t="str">
        <f t="shared" si="16"/>
        <v>0,0</v>
      </c>
      <c r="E81" s="27" t="str">
        <f t="shared" si="17"/>
        <v>0,0</v>
      </c>
      <c r="F81" s="27" t="str">
        <f t="shared" si="18"/>
        <v>0,0</v>
      </c>
      <c r="G81" s="1">
        <f t="shared" si="25"/>
        <v>3</v>
      </c>
      <c r="H81" s="1">
        <f t="shared" si="26"/>
        <v>3</v>
      </c>
      <c r="I81" s="1">
        <f t="shared" si="27"/>
        <v>3</v>
      </c>
      <c r="J81" s="6">
        <f t="shared" si="20"/>
        <v>0</v>
      </c>
      <c r="K81" s="6">
        <f t="shared" si="21"/>
        <v>0</v>
      </c>
      <c r="L81" s="6">
        <f>ConvexPolygon!C86</f>
        <v>0</v>
      </c>
      <c r="M81" s="6">
        <f t="shared" si="22"/>
        <v>0</v>
      </c>
      <c r="N81" s="6">
        <f t="shared" si="23"/>
        <v>0</v>
      </c>
      <c r="O81" s="28">
        <f>ConvexPolygon!D86</f>
        <v>0</v>
      </c>
      <c r="P81" s="1">
        <f t="shared" si="3"/>
      </c>
      <c r="Q81" s="1">
        <f t="shared" si="4"/>
      </c>
      <c r="R81" s="1">
        <f t="shared" si="5"/>
      </c>
      <c r="S81" s="21">
        <f t="shared" si="24"/>
      </c>
      <c r="T81" s="7"/>
      <c r="U81" s="8"/>
      <c r="V81">
        <f t="shared" si="19"/>
        <v>0</v>
      </c>
    </row>
    <row r="82" spans="1:22" ht="15">
      <c r="A82" s="13">
        <v>81</v>
      </c>
      <c r="B82" s="25">
        <f>IF(ConvexPolygon!$A$4-2&lt;'100Triangles'!A82,0,1)</f>
        <v>0</v>
      </c>
      <c r="C82" s="14">
        <f t="shared" si="28"/>
        <v>1</v>
      </c>
      <c r="D82" s="27" t="str">
        <f t="shared" si="16"/>
        <v>0,0</v>
      </c>
      <c r="E82" s="27" t="str">
        <f t="shared" si="17"/>
        <v>0,0</v>
      </c>
      <c r="F82" s="27" t="str">
        <f t="shared" si="18"/>
        <v>0,0</v>
      </c>
      <c r="G82" s="1">
        <f t="shared" si="25"/>
        <v>3</v>
      </c>
      <c r="H82" s="1">
        <f t="shared" si="26"/>
        <v>3</v>
      </c>
      <c r="I82" s="1">
        <f t="shared" si="27"/>
        <v>3</v>
      </c>
      <c r="J82" s="6">
        <f t="shared" si="20"/>
        <v>0</v>
      </c>
      <c r="K82" s="6">
        <f t="shared" si="21"/>
        <v>0</v>
      </c>
      <c r="L82" s="6">
        <f>ConvexPolygon!C87</f>
        <v>0</v>
      </c>
      <c r="M82" s="6">
        <f t="shared" si="22"/>
        <v>0</v>
      </c>
      <c r="N82" s="6">
        <f t="shared" si="23"/>
        <v>0</v>
      </c>
      <c r="O82" s="28">
        <f>ConvexPolygon!D87</f>
        <v>0</v>
      </c>
      <c r="P82" s="1">
        <f t="shared" si="3"/>
      </c>
      <c r="Q82" s="1">
        <f t="shared" si="4"/>
      </c>
      <c r="R82" s="1">
        <f t="shared" si="5"/>
      </c>
      <c r="S82" s="21">
        <f t="shared" si="24"/>
      </c>
      <c r="T82" s="7"/>
      <c r="U82" s="8"/>
      <c r="V82">
        <f t="shared" si="19"/>
        <v>0</v>
      </c>
    </row>
    <row r="83" spans="1:22" ht="15">
      <c r="A83" s="13">
        <v>82</v>
      </c>
      <c r="B83" s="25">
        <f>IF(ConvexPolygon!$A$4-2&lt;'100Triangles'!A83,0,1)</f>
        <v>0</v>
      </c>
      <c r="C83" s="14">
        <f t="shared" si="28"/>
        <v>1</v>
      </c>
      <c r="D83" s="27" t="str">
        <f t="shared" si="16"/>
        <v>0,0</v>
      </c>
      <c r="E83" s="27" t="str">
        <f t="shared" si="17"/>
        <v>0,0</v>
      </c>
      <c r="F83" s="27" t="str">
        <f t="shared" si="18"/>
        <v>0,0</v>
      </c>
      <c r="G83" s="1">
        <f t="shared" si="25"/>
        <v>3</v>
      </c>
      <c r="H83" s="1">
        <f t="shared" si="26"/>
        <v>3</v>
      </c>
      <c r="I83" s="1">
        <f t="shared" si="27"/>
        <v>3</v>
      </c>
      <c r="J83" s="6">
        <f t="shared" si="20"/>
        <v>0</v>
      </c>
      <c r="K83" s="6">
        <f t="shared" si="21"/>
        <v>0</v>
      </c>
      <c r="L83" s="6">
        <f>ConvexPolygon!C88</f>
        <v>0</v>
      </c>
      <c r="M83" s="6">
        <f t="shared" si="22"/>
        <v>0</v>
      </c>
      <c r="N83" s="6">
        <f t="shared" si="23"/>
        <v>0</v>
      </c>
      <c r="O83" s="28">
        <f>ConvexPolygon!D88</f>
        <v>0</v>
      </c>
      <c r="P83" s="1">
        <f t="shared" si="3"/>
      </c>
      <c r="Q83" s="1">
        <f t="shared" si="4"/>
      </c>
      <c r="R83" s="1">
        <f t="shared" si="5"/>
      </c>
      <c r="S83" s="21">
        <f t="shared" si="24"/>
      </c>
      <c r="T83" s="7"/>
      <c r="U83" s="8"/>
      <c r="V83">
        <f t="shared" si="19"/>
        <v>0</v>
      </c>
    </row>
    <row r="84" spans="1:22" ht="15">
      <c r="A84" s="13">
        <v>83</v>
      </c>
      <c r="B84" s="25">
        <f>IF(ConvexPolygon!$A$4-2&lt;'100Triangles'!A84,0,1)</f>
        <v>0</v>
      </c>
      <c r="C84" s="14">
        <f t="shared" si="28"/>
        <v>1</v>
      </c>
      <c r="D84" s="27" t="str">
        <f t="shared" si="16"/>
        <v>0,0</v>
      </c>
      <c r="E84" s="27" t="str">
        <f t="shared" si="17"/>
        <v>0,0</v>
      </c>
      <c r="F84" s="27" t="str">
        <f t="shared" si="18"/>
        <v>0,0</v>
      </c>
      <c r="G84" s="1">
        <f t="shared" si="25"/>
        <v>3</v>
      </c>
      <c r="H84" s="1">
        <f t="shared" si="26"/>
        <v>3</v>
      </c>
      <c r="I84" s="1">
        <f t="shared" si="27"/>
        <v>3</v>
      </c>
      <c r="J84" s="6">
        <f t="shared" si="20"/>
        <v>0</v>
      </c>
      <c r="K84" s="6">
        <f t="shared" si="21"/>
        <v>0</v>
      </c>
      <c r="L84" s="6">
        <f>ConvexPolygon!C89</f>
        <v>0</v>
      </c>
      <c r="M84" s="6">
        <f t="shared" si="22"/>
        <v>0</v>
      </c>
      <c r="N84" s="6">
        <f t="shared" si="23"/>
        <v>0</v>
      </c>
      <c r="O84" s="28">
        <f>ConvexPolygon!D89</f>
        <v>0</v>
      </c>
      <c r="P84" s="1">
        <f t="shared" si="3"/>
      </c>
      <c r="Q84" s="1">
        <f t="shared" si="4"/>
      </c>
      <c r="R84" s="1">
        <f t="shared" si="5"/>
      </c>
      <c r="S84" s="21">
        <f t="shared" si="24"/>
      </c>
      <c r="T84" s="7"/>
      <c r="U84" s="8"/>
      <c r="V84">
        <f t="shared" si="19"/>
        <v>0</v>
      </c>
    </row>
    <row r="85" spans="1:22" ht="15">
      <c r="A85" s="13">
        <v>84</v>
      </c>
      <c r="B85" s="25">
        <f>IF(ConvexPolygon!$A$4-2&lt;'100Triangles'!A85,0,1)</f>
        <v>0</v>
      </c>
      <c r="C85" s="14">
        <f t="shared" si="28"/>
        <v>1</v>
      </c>
      <c r="D85" s="27" t="str">
        <f t="shared" si="16"/>
        <v>0,0</v>
      </c>
      <c r="E85" s="27" t="str">
        <f t="shared" si="17"/>
        <v>0,0</v>
      </c>
      <c r="F85" s="27" t="str">
        <f t="shared" si="18"/>
        <v>0,0</v>
      </c>
      <c r="G85" s="1">
        <f t="shared" si="25"/>
        <v>3</v>
      </c>
      <c r="H85" s="1">
        <f t="shared" si="26"/>
        <v>3</v>
      </c>
      <c r="I85" s="1">
        <f t="shared" si="27"/>
        <v>3</v>
      </c>
      <c r="J85" s="6">
        <f t="shared" si="20"/>
        <v>0</v>
      </c>
      <c r="K85" s="6">
        <f t="shared" si="21"/>
        <v>0</v>
      </c>
      <c r="L85" s="6">
        <f>ConvexPolygon!C90</f>
        <v>0</v>
      </c>
      <c r="M85" s="6">
        <f t="shared" si="22"/>
        <v>0</v>
      </c>
      <c r="N85" s="6">
        <f t="shared" si="23"/>
        <v>0</v>
      </c>
      <c r="O85" s="28">
        <f>ConvexPolygon!D90</f>
        <v>0</v>
      </c>
      <c r="P85" s="1">
        <f t="shared" si="3"/>
      </c>
      <c r="Q85" s="1">
        <f t="shared" si="4"/>
      </c>
      <c r="R85" s="1">
        <f t="shared" si="5"/>
      </c>
      <c r="S85" s="21">
        <f t="shared" si="24"/>
      </c>
      <c r="T85" s="7"/>
      <c r="U85" s="8"/>
      <c r="V85">
        <f t="shared" si="19"/>
        <v>0</v>
      </c>
    </row>
    <row r="86" spans="1:22" ht="15">
      <c r="A86" s="13">
        <v>85</v>
      </c>
      <c r="B86" s="25">
        <f>IF(ConvexPolygon!$A$4-2&lt;'100Triangles'!A86,0,1)</f>
        <v>0</v>
      </c>
      <c r="C86" s="14">
        <f t="shared" si="28"/>
        <v>1</v>
      </c>
      <c r="D86" s="27" t="str">
        <f t="shared" si="16"/>
        <v>0,0</v>
      </c>
      <c r="E86" s="27" t="str">
        <f t="shared" si="17"/>
        <v>0,0</v>
      </c>
      <c r="F86" s="27" t="str">
        <f t="shared" si="18"/>
        <v>0,0</v>
      </c>
      <c r="G86" s="1">
        <f t="shared" si="25"/>
        <v>3</v>
      </c>
      <c r="H86" s="1">
        <f t="shared" si="26"/>
        <v>3</v>
      </c>
      <c r="I86" s="1">
        <f t="shared" si="27"/>
        <v>3</v>
      </c>
      <c r="J86" s="6">
        <f t="shared" si="20"/>
        <v>0</v>
      </c>
      <c r="K86" s="6">
        <f t="shared" si="21"/>
        <v>0</v>
      </c>
      <c r="L86" s="6">
        <f>ConvexPolygon!C91</f>
        <v>0</v>
      </c>
      <c r="M86" s="6">
        <f t="shared" si="22"/>
        <v>0</v>
      </c>
      <c r="N86" s="6">
        <f t="shared" si="23"/>
        <v>0</v>
      </c>
      <c r="O86" s="28">
        <f>ConvexPolygon!D91</f>
        <v>0</v>
      </c>
      <c r="P86" s="1">
        <f t="shared" si="3"/>
      </c>
      <c r="Q86" s="1">
        <f t="shared" si="4"/>
      </c>
      <c r="R86" s="1">
        <f t="shared" si="5"/>
      </c>
      <c r="S86" s="21">
        <f t="shared" si="24"/>
      </c>
      <c r="T86" s="7"/>
      <c r="U86" s="8"/>
      <c r="V86">
        <f t="shared" si="19"/>
        <v>0</v>
      </c>
    </row>
    <row r="87" spans="1:22" ht="15">
      <c r="A87" s="13">
        <v>86</v>
      </c>
      <c r="B87" s="25">
        <f>IF(ConvexPolygon!$A$4-2&lt;'100Triangles'!A87,0,1)</f>
        <v>0</v>
      </c>
      <c r="C87" s="14">
        <f t="shared" si="28"/>
        <v>1</v>
      </c>
      <c r="D87" s="27" t="str">
        <f t="shared" si="16"/>
        <v>0,0</v>
      </c>
      <c r="E87" s="27" t="str">
        <f t="shared" si="17"/>
        <v>0,0</v>
      </c>
      <c r="F87" s="27" t="str">
        <f t="shared" si="18"/>
        <v>0,0</v>
      </c>
      <c r="G87" s="1">
        <f t="shared" si="25"/>
        <v>3</v>
      </c>
      <c r="H87" s="1">
        <f t="shared" si="26"/>
        <v>3</v>
      </c>
      <c r="I87" s="1">
        <f t="shared" si="27"/>
        <v>3</v>
      </c>
      <c r="J87" s="6">
        <f t="shared" si="20"/>
        <v>0</v>
      </c>
      <c r="K87" s="6">
        <f t="shared" si="21"/>
        <v>0</v>
      </c>
      <c r="L87" s="6">
        <f>ConvexPolygon!C92</f>
        <v>0</v>
      </c>
      <c r="M87" s="6">
        <f t="shared" si="22"/>
        <v>0</v>
      </c>
      <c r="N87" s="6">
        <f t="shared" si="23"/>
        <v>0</v>
      </c>
      <c r="O87" s="28">
        <f>ConvexPolygon!D92</f>
        <v>0</v>
      </c>
      <c r="P87" s="1">
        <f t="shared" si="3"/>
      </c>
      <c r="Q87" s="1">
        <f t="shared" si="4"/>
      </c>
      <c r="R87" s="1">
        <f t="shared" si="5"/>
      </c>
      <c r="S87" s="21">
        <f t="shared" si="24"/>
      </c>
      <c r="T87" s="7"/>
      <c r="U87" s="8"/>
      <c r="V87">
        <f t="shared" si="19"/>
        <v>0</v>
      </c>
    </row>
    <row r="88" spans="1:22" ht="15">
      <c r="A88" s="13">
        <v>87</v>
      </c>
      <c r="B88" s="25">
        <f>IF(ConvexPolygon!$A$4-2&lt;'100Triangles'!A88,0,1)</f>
        <v>0</v>
      </c>
      <c r="C88" s="14">
        <f t="shared" si="28"/>
        <v>1</v>
      </c>
      <c r="D88" s="27" t="str">
        <f t="shared" si="16"/>
        <v>0,0</v>
      </c>
      <c r="E88" s="27" t="str">
        <f t="shared" si="17"/>
        <v>0,0</v>
      </c>
      <c r="F88" s="27" t="str">
        <f t="shared" si="18"/>
        <v>0,0</v>
      </c>
      <c r="G88" s="1">
        <f t="shared" si="25"/>
        <v>3</v>
      </c>
      <c r="H88" s="1">
        <f t="shared" si="26"/>
        <v>3</v>
      </c>
      <c r="I88" s="1">
        <f t="shared" si="27"/>
        <v>3</v>
      </c>
      <c r="J88" s="6">
        <f t="shared" si="20"/>
        <v>0</v>
      </c>
      <c r="K88" s="6">
        <f t="shared" si="21"/>
        <v>0</v>
      </c>
      <c r="L88" s="6">
        <f>ConvexPolygon!C93</f>
        <v>0</v>
      </c>
      <c r="M88" s="6">
        <f t="shared" si="22"/>
        <v>0</v>
      </c>
      <c r="N88" s="6">
        <f t="shared" si="23"/>
        <v>0</v>
      </c>
      <c r="O88" s="28">
        <f>ConvexPolygon!D93</f>
        <v>0</v>
      </c>
      <c r="P88" s="1">
        <f t="shared" si="3"/>
      </c>
      <c r="Q88" s="1">
        <f t="shared" si="4"/>
      </c>
      <c r="R88" s="1">
        <f t="shared" si="5"/>
      </c>
      <c r="S88" s="21">
        <f t="shared" si="24"/>
      </c>
      <c r="T88" s="7"/>
      <c r="U88" s="8"/>
      <c r="V88">
        <f t="shared" si="19"/>
        <v>0</v>
      </c>
    </row>
    <row r="89" spans="1:22" ht="15">
      <c r="A89" s="13">
        <v>88</v>
      </c>
      <c r="B89" s="25">
        <f>IF(ConvexPolygon!$A$4-2&lt;'100Triangles'!A89,0,1)</f>
        <v>0</v>
      </c>
      <c r="C89" s="14">
        <f t="shared" si="28"/>
        <v>1</v>
      </c>
      <c r="D89" s="27" t="str">
        <f t="shared" si="16"/>
        <v>0,0</v>
      </c>
      <c r="E89" s="27" t="str">
        <f t="shared" si="17"/>
        <v>0,0</v>
      </c>
      <c r="F89" s="27" t="str">
        <f t="shared" si="18"/>
        <v>0,0</v>
      </c>
      <c r="G89" s="1">
        <f t="shared" si="25"/>
        <v>3</v>
      </c>
      <c r="H89" s="1">
        <f t="shared" si="26"/>
        <v>3</v>
      </c>
      <c r="I89" s="1">
        <f t="shared" si="27"/>
        <v>3</v>
      </c>
      <c r="J89" s="6">
        <f t="shared" si="20"/>
        <v>0</v>
      </c>
      <c r="K89" s="6">
        <f t="shared" si="21"/>
        <v>0</v>
      </c>
      <c r="L89" s="6">
        <f>ConvexPolygon!C94</f>
        <v>0</v>
      </c>
      <c r="M89" s="6">
        <f t="shared" si="22"/>
        <v>0</v>
      </c>
      <c r="N89" s="6">
        <f t="shared" si="23"/>
        <v>0</v>
      </c>
      <c r="O89" s="28">
        <f>ConvexPolygon!D94</f>
        <v>0</v>
      </c>
      <c r="P89" s="1">
        <f t="shared" si="3"/>
      </c>
      <c r="Q89" s="1">
        <f t="shared" si="4"/>
      </c>
      <c r="R89" s="1">
        <f t="shared" si="5"/>
      </c>
      <c r="S89" s="21">
        <f t="shared" si="24"/>
      </c>
      <c r="T89" s="7"/>
      <c r="U89" s="8"/>
      <c r="V89">
        <f t="shared" si="19"/>
        <v>0</v>
      </c>
    </row>
    <row r="90" spans="1:22" ht="15">
      <c r="A90" s="13">
        <v>89</v>
      </c>
      <c r="B90" s="25">
        <f>IF(ConvexPolygon!$A$4-2&lt;'100Triangles'!A90,0,1)</f>
        <v>0</v>
      </c>
      <c r="C90" s="14">
        <f t="shared" si="28"/>
        <v>1</v>
      </c>
      <c r="D90" s="27" t="str">
        <f t="shared" si="16"/>
        <v>0,0</v>
      </c>
      <c r="E90" s="27" t="str">
        <f t="shared" si="17"/>
        <v>0,0</v>
      </c>
      <c r="F90" s="27" t="str">
        <f t="shared" si="18"/>
        <v>0,0</v>
      </c>
      <c r="G90" s="1">
        <f t="shared" si="25"/>
        <v>3</v>
      </c>
      <c r="H90" s="1">
        <f t="shared" si="26"/>
        <v>3</v>
      </c>
      <c r="I90" s="1">
        <f t="shared" si="27"/>
        <v>3</v>
      </c>
      <c r="J90" s="6">
        <f t="shared" si="20"/>
        <v>0</v>
      </c>
      <c r="K90" s="6">
        <f t="shared" si="21"/>
        <v>0</v>
      </c>
      <c r="L90" s="6">
        <f>ConvexPolygon!C95</f>
        <v>0</v>
      </c>
      <c r="M90" s="6">
        <f t="shared" si="22"/>
        <v>0</v>
      </c>
      <c r="N90" s="6">
        <f t="shared" si="23"/>
        <v>0</v>
      </c>
      <c r="O90" s="28">
        <f>ConvexPolygon!D95</f>
        <v>0</v>
      </c>
      <c r="P90" s="1">
        <f t="shared" si="3"/>
      </c>
      <c r="Q90" s="1">
        <f t="shared" si="4"/>
      </c>
      <c r="R90" s="1">
        <f t="shared" si="5"/>
      </c>
      <c r="S90" s="21">
        <f t="shared" si="24"/>
      </c>
      <c r="T90" s="7"/>
      <c r="U90" s="8"/>
      <c r="V90">
        <f t="shared" si="19"/>
        <v>0</v>
      </c>
    </row>
    <row r="91" spans="1:22" ht="15">
      <c r="A91" s="13">
        <v>90</v>
      </c>
      <c r="B91" s="25">
        <f>IF(ConvexPolygon!$A$4-2&lt;'100Triangles'!A91,0,1)</f>
        <v>0</v>
      </c>
      <c r="C91" s="14">
        <f t="shared" si="28"/>
        <v>1</v>
      </c>
      <c r="D91" s="27" t="str">
        <f t="shared" si="16"/>
        <v>0,0</v>
      </c>
      <c r="E91" s="27" t="str">
        <f t="shared" si="17"/>
        <v>0,0</v>
      </c>
      <c r="F91" s="27" t="str">
        <f t="shared" si="18"/>
        <v>0,0</v>
      </c>
      <c r="G91" s="1">
        <f t="shared" si="25"/>
        <v>3</v>
      </c>
      <c r="H91" s="1">
        <f t="shared" si="26"/>
        <v>3</v>
      </c>
      <c r="I91" s="1">
        <f t="shared" si="27"/>
        <v>3</v>
      </c>
      <c r="J91" s="6">
        <f t="shared" si="20"/>
        <v>0</v>
      </c>
      <c r="K91" s="6">
        <f t="shared" si="21"/>
        <v>0</v>
      </c>
      <c r="L91" s="6">
        <f>ConvexPolygon!C96</f>
        <v>0</v>
      </c>
      <c r="M91" s="6">
        <f t="shared" si="22"/>
        <v>0</v>
      </c>
      <c r="N91" s="6">
        <f t="shared" si="23"/>
        <v>0</v>
      </c>
      <c r="O91" s="28">
        <f>ConvexPolygon!D96</f>
        <v>0</v>
      </c>
      <c r="P91" s="1">
        <f t="shared" si="3"/>
      </c>
      <c r="Q91" s="1">
        <f t="shared" si="4"/>
      </c>
      <c r="R91" s="1">
        <f t="shared" si="5"/>
      </c>
      <c r="S91" s="21">
        <f t="shared" si="24"/>
      </c>
      <c r="T91" s="7"/>
      <c r="U91" s="8"/>
      <c r="V91">
        <f t="shared" si="19"/>
        <v>0</v>
      </c>
    </row>
    <row r="92" spans="1:22" ht="15">
      <c r="A92" s="13">
        <v>91</v>
      </c>
      <c r="B92" s="25">
        <f>IF(ConvexPolygon!$A$4-2&lt;'100Triangles'!A92,0,1)</f>
        <v>0</v>
      </c>
      <c r="C92" s="14">
        <f t="shared" si="28"/>
        <v>1</v>
      </c>
      <c r="D92" s="27" t="str">
        <f t="shared" si="16"/>
        <v>0,0</v>
      </c>
      <c r="E92" s="27" t="str">
        <f t="shared" si="17"/>
        <v>0,0</v>
      </c>
      <c r="F92" s="27" t="str">
        <f t="shared" si="18"/>
        <v>0,0</v>
      </c>
      <c r="G92" s="1">
        <f t="shared" si="25"/>
        <v>3</v>
      </c>
      <c r="H92" s="1">
        <f t="shared" si="26"/>
        <v>3</v>
      </c>
      <c r="I92" s="1">
        <f t="shared" si="27"/>
        <v>3</v>
      </c>
      <c r="J92" s="6">
        <f t="shared" si="20"/>
        <v>0</v>
      </c>
      <c r="K92" s="6">
        <f t="shared" si="21"/>
        <v>0</v>
      </c>
      <c r="L92" s="6">
        <f>ConvexPolygon!C97</f>
        <v>0</v>
      </c>
      <c r="M92" s="6">
        <f t="shared" si="22"/>
        <v>0</v>
      </c>
      <c r="N92" s="6">
        <f t="shared" si="23"/>
        <v>0</v>
      </c>
      <c r="O92" s="28">
        <f>ConvexPolygon!D97</f>
        <v>0</v>
      </c>
      <c r="P92" s="1">
        <f t="shared" si="3"/>
      </c>
      <c r="Q92" s="1">
        <f t="shared" si="4"/>
      </c>
      <c r="R92" s="1">
        <f t="shared" si="5"/>
      </c>
      <c r="S92" s="21">
        <f t="shared" si="24"/>
      </c>
      <c r="T92" s="7"/>
      <c r="U92" s="8"/>
      <c r="V92">
        <f t="shared" si="19"/>
        <v>0</v>
      </c>
    </row>
    <row r="93" spans="1:22" ht="15">
      <c r="A93" s="13">
        <v>92</v>
      </c>
      <c r="B93" s="25">
        <f>IF(ConvexPolygon!$A$4-2&lt;'100Triangles'!A93,0,1)</f>
        <v>0</v>
      </c>
      <c r="C93" s="14">
        <f t="shared" si="28"/>
        <v>1</v>
      </c>
      <c r="D93" s="27" t="str">
        <f t="shared" si="16"/>
        <v>0,0</v>
      </c>
      <c r="E93" s="27" t="str">
        <f t="shared" si="17"/>
        <v>0,0</v>
      </c>
      <c r="F93" s="27" t="str">
        <f t="shared" si="18"/>
        <v>0,0</v>
      </c>
      <c r="G93" s="1">
        <f t="shared" si="25"/>
        <v>3</v>
      </c>
      <c r="H93" s="1">
        <f t="shared" si="26"/>
        <v>3</v>
      </c>
      <c r="I93" s="1">
        <f t="shared" si="27"/>
        <v>3</v>
      </c>
      <c r="J93" s="6">
        <f t="shared" si="20"/>
        <v>0</v>
      </c>
      <c r="K93" s="6">
        <f t="shared" si="21"/>
        <v>0</v>
      </c>
      <c r="L93" s="6">
        <f>ConvexPolygon!C98</f>
        <v>0</v>
      </c>
      <c r="M93" s="6">
        <f t="shared" si="22"/>
        <v>0</v>
      </c>
      <c r="N93" s="6">
        <f t="shared" si="23"/>
        <v>0</v>
      </c>
      <c r="O93" s="28">
        <f>ConvexPolygon!D98</f>
        <v>0</v>
      </c>
      <c r="P93" s="1">
        <f t="shared" si="3"/>
      </c>
      <c r="Q93" s="1">
        <f t="shared" si="4"/>
      </c>
      <c r="R93" s="1">
        <f t="shared" si="5"/>
      </c>
      <c r="S93" s="21">
        <f t="shared" si="24"/>
      </c>
      <c r="T93" s="7">
        <f>IF(C93=1,"",P93*S93)</f>
      </c>
      <c r="U93" s="8">
        <f>IF(C93=1,"",Q93*S93)</f>
      </c>
      <c r="V93">
        <f t="shared" si="19"/>
        <v>0</v>
      </c>
    </row>
    <row r="94" spans="1:22" ht="15">
      <c r="A94" s="13">
        <v>93</v>
      </c>
      <c r="B94" s="25">
        <f>IF(ConvexPolygon!$A$4-2&lt;'100Triangles'!A94,0,1)</f>
        <v>0</v>
      </c>
      <c r="C94" s="14">
        <f t="shared" si="28"/>
        <v>1</v>
      </c>
      <c r="D94" s="27" t="str">
        <f t="shared" si="16"/>
        <v>0,0</v>
      </c>
      <c r="E94" s="27" t="str">
        <f t="shared" si="17"/>
        <v>0,0</v>
      </c>
      <c r="F94" s="27" t="str">
        <f t="shared" si="18"/>
        <v>0,0</v>
      </c>
      <c r="G94" s="1">
        <f t="shared" si="25"/>
        <v>3</v>
      </c>
      <c r="H94" s="1">
        <f t="shared" si="26"/>
        <v>3</v>
      </c>
      <c r="I94" s="1">
        <f t="shared" si="27"/>
        <v>3</v>
      </c>
      <c r="J94" s="6">
        <f t="shared" si="20"/>
        <v>0</v>
      </c>
      <c r="K94" s="6">
        <f t="shared" si="21"/>
        <v>0</v>
      </c>
      <c r="L94" s="6">
        <f>ConvexPolygon!C99</f>
        <v>0</v>
      </c>
      <c r="M94" s="6">
        <f t="shared" si="22"/>
        <v>0</v>
      </c>
      <c r="N94" s="6">
        <f t="shared" si="23"/>
        <v>0</v>
      </c>
      <c r="O94" s="28">
        <f>ConvexPolygon!D99</f>
        <v>0</v>
      </c>
      <c r="P94" s="1">
        <f t="shared" si="3"/>
      </c>
      <c r="Q94" s="1">
        <f t="shared" si="4"/>
      </c>
      <c r="R94" s="1">
        <f t="shared" si="5"/>
      </c>
      <c r="S94" s="21">
        <f t="shared" si="24"/>
      </c>
      <c r="T94" s="7"/>
      <c r="U94" s="8"/>
      <c r="V94">
        <f t="shared" si="19"/>
        <v>0</v>
      </c>
    </row>
    <row r="95" spans="1:22" ht="15">
      <c r="A95" s="13">
        <v>94</v>
      </c>
      <c r="B95" s="25">
        <f>IF(ConvexPolygon!$A$4-2&lt;'100Triangles'!A95,0,1)</f>
        <v>0</v>
      </c>
      <c r="C95" s="14">
        <f t="shared" si="28"/>
        <v>1</v>
      </c>
      <c r="D95" s="27" t="str">
        <f t="shared" si="16"/>
        <v>0,0</v>
      </c>
      <c r="E95" s="27" t="str">
        <f t="shared" si="17"/>
        <v>0,0</v>
      </c>
      <c r="F95" s="27" t="str">
        <f t="shared" si="18"/>
        <v>0,0</v>
      </c>
      <c r="G95" s="1">
        <f t="shared" si="25"/>
        <v>3</v>
      </c>
      <c r="H95" s="1">
        <f t="shared" si="26"/>
        <v>3</v>
      </c>
      <c r="I95" s="1">
        <f t="shared" si="27"/>
        <v>3</v>
      </c>
      <c r="J95" s="6">
        <f t="shared" si="20"/>
        <v>0</v>
      </c>
      <c r="K95" s="6">
        <f t="shared" si="21"/>
        <v>0</v>
      </c>
      <c r="L95" s="6">
        <f>ConvexPolygon!C100</f>
        <v>0</v>
      </c>
      <c r="M95" s="6">
        <f t="shared" si="22"/>
        <v>0</v>
      </c>
      <c r="N95" s="6">
        <f t="shared" si="23"/>
        <v>0</v>
      </c>
      <c r="O95" s="28">
        <f>ConvexPolygon!D100</f>
        <v>0</v>
      </c>
      <c r="P95" s="1">
        <f t="shared" si="3"/>
      </c>
      <c r="Q95" s="1">
        <f t="shared" si="4"/>
      </c>
      <c r="R95" s="1">
        <f t="shared" si="5"/>
      </c>
      <c r="S95" s="21">
        <f t="shared" si="24"/>
      </c>
      <c r="T95" s="7"/>
      <c r="U95" s="8"/>
      <c r="V95">
        <f t="shared" si="19"/>
        <v>0</v>
      </c>
    </row>
    <row r="96" spans="1:22" ht="15">
      <c r="A96" s="13">
        <v>95</v>
      </c>
      <c r="B96" s="25">
        <f>IF(ConvexPolygon!$A$4-2&lt;'100Triangles'!A96,0,1)</f>
        <v>0</v>
      </c>
      <c r="C96" s="14">
        <f t="shared" si="28"/>
        <v>1</v>
      </c>
      <c r="D96" s="27" t="str">
        <f t="shared" si="16"/>
        <v>0,0</v>
      </c>
      <c r="E96" s="27" t="str">
        <f t="shared" si="17"/>
        <v>0,0</v>
      </c>
      <c r="F96" s="27" t="str">
        <f t="shared" si="18"/>
        <v>0,0</v>
      </c>
      <c r="G96" s="1">
        <f t="shared" si="25"/>
        <v>3</v>
      </c>
      <c r="H96" s="1">
        <f t="shared" si="26"/>
        <v>3</v>
      </c>
      <c r="I96" s="1">
        <f t="shared" si="27"/>
        <v>3</v>
      </c>
      <c r="J96" s="6">
        <f t="shared" si="20"/>
        <v>0</v>
      </c>
      <c r="K96" s="6">
        <f t="shared" si="21"/>
        <v>0</v>
      </c>
      <c r="L96" s="6">
        <f>ConvexPolygon!C101</f>
        <v>0</v>
      </c>
      <c r="M96" s="6">
        <f t="shared" si="22"/>
        <v>0</v>
      </c>
      <c r="N96" s="6">
        <f t="shared" si="23"/>
        <v>0</v>
      </c>
      <c r="O96" s="28">
        <f>ConvexPolygon!D101</f>
        <v>0</v>
      </c>
      <c r="P96" s="1">
        <f t="shared" si="3"/>
      </c>
      <c r="Q96" s="1">
        <f t="shared" si="4"/>
      </c>
      <c r="R96" s="1">
        <f t="shared" si="5"/>
      </c>
      <c r="S96" s="21">
        <f t="shared" si="24"/>
      </c>
      <c r="T96" s="7"/>
      <c r="U96" s="8"/>
      <c r="V96">
        <f t="shared" si="19"/>
        <v>0</v>
      </c>
    </row>
    <row r="97" spans="1:22" ht="15">
      <c r="A97" s="13">
        <v>96</v>
      </c>
      <c r="B97" s="25">
        <f>IF(ConvexPolygon!$A$4-2&lt;'100Triangles'!A97,0,1)</f>
        <v>0</v>
      </c>
      <c r="C97" s="14">
        <f t="shared" si="28"/>
        <v>1</v>
      </c>
      <c r="D97" s="27" t="str">
        <f t="shared" si="16"/>
        <v>0,0</v>
      </c>
      <c r="E97" s="27" t="str">
        <f t="shared" si="17"/>
        <v>0,0</v>
      </c>
      <c r="F97" s="27" t="str">
        <f t="shared" si="18"/>
        <v>0,0</v>
      </c>
      <c r="G97" s="1">
        <f t="shared" si="25"/>
        <v>3</v>
      </c>
      <c r="H97" s="1">
        <f t="shared" si="26"/>
        <v>3</v>
      </c>
      <c r="I97" s="1">
        <f t="shared" si="27"/>
        <v>3</v>
      </c>
      <c r="J97" s="6">
        <f t="shared" si="20"/>
        <v>0</v>
      </c>
      <c r="K97" s="6">
        <f t="shared" si="21"/>
        <v>0</v>
      </c>
      <c r="L97" s="6">
        <f>ConvexPolygon!C102</f>
        <v>0</v>
      </c>
      <c r="M97" s="6">
        <f t="shared" si="22"/>
        <v>0</v>
      </c>
      <c r="N97" s="6">
        <f t="shared" si="23"/>
        <v>0</v>
      </c>
      <c r="O97" s="28">
        <f>ConvexPolygon!D102</f>
        <v>0</v>
      </c>
      <c r="P97" s="1">
        <f t="shared" si="3"/>
      </c>
      <c r="Q97" s="1">
        <f t="shared" si="4"/>
      </c>
      <c r="R97" s="1">
        <f t="shared" si="5"/>
      </c>
      <c r="S97" s="21">
        <f t="shared" si="24"/>
      </c>
      <c r="T97" s="7">
        <f>IF(C97=1,"",P97*S97)</f>
      </c>
      <c r="U97" s="8">
        <f>IF(C97=1,"",Q97*S97)</f>
      </c>
      <c r="V97">
        <f t="shared" si="19"/>
        <v>0</v>
      </c>
    </row>
    <row r="98" spans="1:22" ht="15">
      <c r="A98" s="13">
        <v>97</v>
      </c>
      <c r="B98" s="25">
        <f>IF(ConvexPolygon!$A$4-2&lt;'100Triangles'!A98,0,1)</f>
        <v>0</v>
      </c>
      <c r="C98" s="14">
        <f t="shared" si="28"/>
        <v>1</v>
      </c>
      <c r="D98" s="27" t="str">
        <f t="shared" si="16"/>
        <v>0,0</v>
      </c>
      <c r="E98" s="27" t="str">
        <f t="shared" si="17"/>
        <v>0,0</v>
      </c>
      <c r="F98" s="27" t="str">
        <f t="shared" si="18"/>
        <v>0,0</v>
      </c>
      <c r="G98" s="1">
        <f t="shared" si="25"/>
        <v>3</v>
      </c>
      <c r="H98" s="1">
        <f t="shared" si="26"/>
        <v>3</v>
      </c>
      <c r="I98" s="1">
        <f t="shared" si="27"/>
        <v>3</v>
      </c>
      <c r="J98" s="6">
        <f t="shared" si="20"/>
        <v>0</v>
      </c>
      <c r="K98" s="6">
        <f t="shared" si="21"/>
        <v>0</v>
      </c>
      <c r="L98" s="6">
        <f>ConvexPolygon!C103</f>
        <v>0</v>
      </c>
      <c r="M98" s="6">
        <f t="shared" si="22"/>
        <v>0</v>
      </c>
      <c r="N98" s="6">
        <f t="shared" si="23"/>
        <v>0</v>
      </c>
      <c r="O98" s="28">
        <f>ConvexPolygon!D103</f>
        <v>0</v>
      </c>
      <c r="P98" s="1">
        <f t="shared" si="3"/>
      </c>
      <c r="Q98" s="1">
        <f t="shared" si="4"/>
      </c>
      <c r="R98" s="1">
        <f t="shared" si="5"/>
      </c>
      <c r="S98" s="21">
        <f t="shared" si="24"/>
      </c>
      <c r="T98" s="7"/>
      <c r="U98" s="8"/>
      <c r="V98">
        <f t="shared" si="19"/>
        <v>0</v>
      </c>
    </row>
    <row r="99" spans="1:22" ht="15">
      <c r="A99" s="13">
        <v>98</v>
      </c>
      <c r="B99" s="25">
        <f>IF(ConvexPolygon!$A$4-2&lt;'100Triangles'!A99,0,1)</f>
        <v>0</v>
      </c>
      <c r="C99" s="14">
        <f t="shared" si="28"/>
        <v>1</v>
      </c>
      <c r="D99" s="27" t="str">
        <f t="shared" si="16"/>
        <v>0,0</v>
      </c>
      <c r="E99" s="27" t="str">
        <f t="shared" si="17"/>
        <v>0,0</v>
      </c>
      <c r="F99" s="27" t="str">
        <f t="shared" si="18"/>
        <v>0,0</v>
      </c>
      <c r="G99" s="1">
        <f t="shared" si="25"/>
        <v>3</v>
      </c>
      <c r="H99" s="1">
        <f t="shared" si="26"/>
        <v>3</v>
      </c>
      <c r="I99" s="1">
        <f t="shared" si="27"/>
        <v>3</v>
      </c>
      <c r="J99" s="6">
        <f t="shared" si="20"/>
        <v>0</v>
      </c>
      <c r="K99" s="6">
        <f t="shared" si="21"/>
        <v>0</v>
      </c>
      <c r="L99" s="6">
        <f>ConvexPolygon!C104</f>
        <v>0</v>
      </c>
      <c r="M99" s="6">
        <f t="shared" si="22"/>
        <v>0</v>
      </c>
      <c r="N99" s="6">
        <f t="shared" si="23"/>
        <v>0</v>
      </c>
      <c r="O99" s="28">
        <f>ConvexPolygon!D104</f>
        <v>0</v>
      </c>
      <c r="P99" s="1">
        <f t="shared" si="3"/>
      </c>
      <c r="Q99" s="1">
        <f t="shared" si="4"/>
      </c>
      <c r="R99" s="1">
        <f t="shared" si="5"/>
      </c>
      <c r="S99" s="21">
        <f t="shared" si="24"/>
      </c>
      <c r="T99" s="7">
        <f>IF(C99=1,"",P99*S99)</f>
      </c>
      <c r="U99" s="8">
        <f>IF(C99=1,"",Q99*S99)</f>
      </c>
      <c r="V99">
        <f t="shared" si="19"/>
        <v>0</v>
      </c>
    </row>
    <row r="100" spans="1:22" ht="15">
      <c r="A100" s="13">
        <v>99</v>
      </c>
      <c r="B100" s="25">
        <f>IF(ConvexPolygon!$A$4-2&lt;'100Triangles'!A100,0,1)</f>
        <v>0</v>
      </c>
      <c r="C100" s="14">
        <f t="shared" si="28"/>
        <v>1</v>
      </c>
      <c r="D100" s="27" t="str">
        <f t="shared" si="16"/>
        <v>0,0</v>
      </c>
      <c r="E100" s="27" t="str">
        <f t="shared" si="17"/>
        <v>0,0</v>
      </c>
      <c r="F100" s="27" t="str">
        <f t="shared" si="18"/>
        <v>0,0</v>
      </c>
      <c r="G100" s="1">
        <f t="shared" si="25"/>
        <v>3</v>
      </c>
      <c r="H100" s="1">
        <f t="shared" si="26"/>
        <v>3</v>
      </c>
      <c r="I100" s="1">
        <f t="shared" si="27"/>
        <v>3</v>
      </c>
      <c r="J100" s="6">
        <f t="shared" si="20"/>
        <v>0</v>
      </c>
      <c r="K100" s="6">
        <f t="shared" si="21"/>
        <v>0</v>
      </c>
      <c r="L100" s="6">
        <f>ConvexPolygon!C105</f>
        <v>0</v>
      </c>
      <c r="M100" s="6">
        <f t="shared" si="22"/>
        <v>0</v>
      </c>
      <c r="N100" s="6">
        <f t="shared" si="23"/>
        <v>0</v>
      </c>
      <c r="O100" s="28">
        <f>ConvexPolygon!D105</f>
        <v>0</v>
      </c>
      <c r="P100" s="1">
        <f t="shared" si="3"/>
      </c>
      <c r="Q100" s="1">
        <f t="shared" si="4"/>
      </c>
      <c r="R100" s="1">
        <f t="shared" si="5"/>
      </c>
      <c r="S100" s="21">
        <f t="shared" si="24"/>
      </c>
      <c r="T100" s="7">
        <f>IF(C100=1,"",P100*S100)</f>
      </c>
      <c r="U100" s="8">
        <f>IF(C100=1,"",Q100*S100)</f>
      </c>
      <c r="V100">
        <f t="shared" si="19"/>
        <v>0</v>
      </c>
    </row>
    <row r="101" spans="1:22" ht="15.75" thickBot="1">
      <c r="A101" s="13">
        <v>100</v>
      </c>
      <c r="B101" s="25">
        <f>IF(ConvexPolygon!$A$4-2&lt;'100Triangles'!A101,0,1)</f>
        <v>0</v>
      </c>
      <c r="C101" s="14">
        <f t="shared" si="28"/>
        <v>1</v>
      </c>
      <c r="D101" s="27" t="str">
        <f t="shared" si="16"/>
        <v>0,0</v>
      </c>
      <c r="E101" s="27" t="str">
        <f t="shared" si="17"/>
        <v>0,0</v>
      </c>
      <c r="F101" s="27" t="str">
        <f t="shared" si="18"/>
        <v>0,0</v>
      </c>
      <c r="G101" s="1">
        <f t="shared" si="25"/>
        <v>3</v>
      </c>
      <c r="H101" s="1">
        <f t="shared" si="26"/>
        <v>3</v>
      </c>
      <c r="I101" s="1">
        <f t="shared" si="27"/>
        <v>3</v>
      </c>
      <c r="J101" s="6">
        <f t="shared" si="20"/>
        <v>0</v>
      </c>
      <c r="K101" s="6">
        <f t="shared" si="21"/>
        <v>0</v>
      </c>
      <c r="L101" s="6">
        <f>ConvexPolygon!C106</f>
        <v>0</v>
      </c>
      <c r="M101" s="6">
        <f t="shared" si="22"/>
        <v>0</v>
      </c>
      <c r="N101" s="6">
        <f t="shared" si="23"/>
        <v>0</v>
      </c>
      <c r="O101" s="28">
        <f>ConvexPolygon!D106</f>
        <v>0</v>
      </c>
      <c r="P101" s="1">
        <f t="shared" si="3"/>
      </c>
      <c r="Q101" s="1">
        <f t="shared" si="4"/>
      </c>
      <c r="R101" s="1">
        <f t="shared" si="5"/>
      </c>
      <c r="S101" s="21">
        <f t="shared" si="24"/>
      </c>
      <c r="T101" s="9">
        <f>IF(C101=1,"",P101*S101)</f>
      </c>
      <c r="U101" s="10">
        <f>IF(C101=1,"",Q101*S101)</f>
      </c>
      <c r="V101">
        <f t="shared" si="19"/>
        <v>0</v>
      </c>
    </row>
    <row r="102" spans="1:22" ht="15.75" thickBot="1">
      <c r="A102" s="5" t="s">
        <v>19</v>
      </c>
      <c r="B102" s="11"/>
      <c r="C102" s="15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9">
        <f>T102/S102</f>
        <v>2.5</v>
      </c>
      <c r="Q102" s="39">
        <f>U102/S102</f>
        <v>4</v>
      </c>
      <c r="R102" s="38"/>
      <c r="S102" s="40">
        <f>SUM(S2:S101)</f>
        <v>56</v>
      </c>
      <c r="T102" s="20">
        <f>SUM(T2:T101)</f>
        <v>140</v>
      </c>
      <c r="U102" s="12">
        <f>SUM(U2:U101)</f>
        <v>224</v>
      </c>
      <c r="V102">
        <f>SUM(V2:V101)</f>
        <v>0</v>
      </c>
    </row>
    <row r="103" ht="15" hidden="1"/>
    <row r="104" ht="15" hidden="1"/>
    <row r="105" ht="15" hidden="1"/>
    <row r="106" ht="15" hidden="1"/>
  </sheetData>
  <sheetProtection/>
  <conditionalFormatting sqref="P2:R101">
    <cfRule type="expression" priority="23" dxfId="1" stopIfTrue="1">
      <formula>P2=""</formula>
    </cfRule>
  </conditionalFormatting>
  <conditionalFormatting sqref="B2:B101">
    <cfRule type="expression" priority="19" dxfId="1" stopIfTrue="1">
      <formula>B2=""</formula>
    </cfRule>
    <cfRule type="expression" priority="20" dxfId="0" stopIfTrue="1">
      <formula>$C2=1</formula>
    </cfRule>
  </conditionalFormatting>
  <conditionalFormatting sqref="B3">
    <cfRule type="expression" priority="17" dxfId="1" stopIfTrue="1">
      <formula>B3=""</formula>
    </cfRule>
    <cfRule type="expression" priority="18" dxfId="0" stopIfTrue="1">
      <formula>$C3=1</formula>
    </cfRule>
  </conditionalFormatting>
  <conditionalFormatting sqref="B4">
    <cfRule type="expression" priority="15" dxfId="1" stopIfTrue="1">
      <formula>B4=""</formula>
    </cfRule>
    <cfRule type="expression" priority="16" dxfId="0" stopIfTrue="1">
      <formula>$C4=1</formula>
    </cfRule>
  </conditionalFormatting>
  <conditionalFormatting sqref="B2:B101">
    <cfRule type="expression" priority="13" dxfId="1" stopIfTrue="1">
      <formula>B2=""</formula>
    </cfRule>
    <cfRule type="expression" priority="14" dxfId="0" stopIfTrue="1">
      <formula>$C2=1</formula>
    </cfRule>
  </conditionalFormatting>
  <conditionalFormatting sqref="B6:B101">
    <cfRule type="expression" priority="11" dxfId="1" stopIfTrue="1">
      <formula>B6=""</formula>
    </cfRule>
    <cfRule type="expression" priority="12" dxfId="0" stopIfTrue="1">
      <formula>$C6=1</formula>
    </cfRule>
  </conditionalFormatting>
  <conditionalFormatting sqref="B93:B96">
    <cfRule type="expression" priority="9" dxfId="1" stopIfTrue="1">
      <formula>B93=""</formula>
    </cfRule>
    <cfRule type="expression" priority="10" dxfId="0" stopIfTrue="1">
      <formula>$C93=1</formula>
    </cfRule>
  </conditionalFormatting>
  <conditionalFormatting sqref="B97:B98">
    <cfRule type="expression" priority="7" dxfId="1" stopIfTrue="1">
      <formula>B97=""</formula>
    </cfRule>
    <cfRule type="expression" priority="8" dxfId="0" stopIfTrue="1">
      <formula>$C97=1</formula>
    </cfRule>
  </conditionalFormatting>
  <conditionalFormatting sqref="B99">
    <cfRule type="expression" priority="5" dxfId="1" stopIfTrue="1">
      <formula>B99=""</formula>
    </cfRule>
    <cfRule type="expression" priority="6" dxfId="0" stopIfTrue="1">
      <formula>$C99=1</formula>
    </cfRule>
  </conditionalFormatting>
  <conditionalFormatting sqref="B100">
    <cfRule type="expression" priority="3" dxfId="1" stopIfTrue="1">
      <formula>B100=""</formula>
    </cfRule>
    <cfRule type="expression" priority="4" dxfId="0" stopIfTrue="1">
      <formula>$C100=1</formula>
    </cfRule>
  </conditionalFormatting>
  <conditionalFormatting sqref="B101">
    <cfRule type="expression" priority="1" dxfId="1" stopIfTrue="1">
      <formula>B101=""</formula>
    </cfRule>
    <cfRule type="expression" priority="2" dxfId="0" stopIfTrue="1">
      <formula>$C101=1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zoomScale="90" zoomScaleNormal="90" zoomScalePageLayoutView="0" workbookViewId="0" topLeftCell="A1">
      <selection activeCell="C5" sqref="C5"/>
    </sheetView>
  </sheetViews>
  <sheetFormatPr defaultColWidth="9.140625" defaultRowHeight="15" zeroHeight="1"/>
  <cols>
    <col min="1" max="1" width="1.421875" style="0" customWidth="1"/>
    <col min="2" max="2" width="6.421875" style="0" bestFit="1" customWidth="1"/>
    <col min="13" max="13" width="1.421875" style="0" customWidth="1"/>
    <col min="14" max="16384" width="0" style="87" hidden="1" customWidth="1"/>
  </cols>
  <sheetData>
    <row r="1" spans="1:25" ht="15" customHeight="1">
      <c r="A1" s="85"/>
      <c r="B1" s="82" t="s">
        <v>27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5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5" customHeight="1">
      <c r="A2" s="8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3" ht="16.5" thickBot="1">
      <c r="A3" s="88"/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88"/>
    </row>
    <row r="4" spans="1:13" ht="15" customHeight="1" thickBot="1">
      <c r="A4" s="88">
        <f>100-SUM(A5:A104)</f>
        <v>6</v>
      </c>
      <c r="B4" s="89" t="s">
        <v>5</v>
      </c>
      <c r="C4" s="90" t="s">
        <v>2</v>
      </c>
      <c r="D4" s="91" t="s">
        <v>3</v>
      </c>
      <c r="E4" s="92"/>
      <c r="F4" s="95" t="s">
        <v>31</v>
      </c>
      <c r="G4" s="95"/>
      <c r="H4" s="95"/>
      <c r="I4" s="95"/>
      <c r="J4" s="95"/>
      <c r="K4" s="95"/>
      <c r="L4" s="95"/>
      <c r="M4" s="88"/>
    </row>
    <row r="5" spans="1:13" ht="15" customHeight="1">
      <c r="A5" s="88">
        <f>1*OR(C5="",D5="")</f>
        <v>0</v>
      </c>
      <c r="B5" s="104">
        <v>1</v>
      </c>
      <c r="C5" s="96">
        <v>0</v>
      </c>
      <c r="D5" s="97">
        <v>0</v>
      </c>
      <c r="E5" s="102" t="str">
        <f>IF(OR(C5="",D5=""),"","("&amp;ROUND(C5,2)&amp;","&amp;ROUND(D5,2)&amp;")")</f>
        <v>(0,0)</v>
      </c>
      <c r="F5" s="95"/>
      <c r="G5" s="95"/>
      <c r="H5" s="95"/>
      <c r="I5" s="95"/>
      <c r="J5" s="95"/>
      <c r="K5" s="95"/>
      <c r="L5" s="95"/>
      <c r="M5" s="88"/>
    </row>
    <row r="6" spans="1:13" ht="15" customHeight="1">
      <c r="A6" s="88">
        <f aca="true" t="shared" si="0" ref="A6:A69">1*OR(C6="",D6="")</f>
        <v>0</v>
      </c>
      <c r="B6" s="105">
        <v>2</v>
      </c>
      <c r="C6" s="98">
        <v>5</v>
      </c>
      <c r="D6" s="99">
        <v>0</v>
      </c>
      <c r="E6" s="102" t="str">
        <f aca="true" t="shared" si="1" ref="E6:E69">IF(OR(C6="",D6=""),"","("&amp;ROUND(C6,2)&amp;","&amp;ROUND(D6,2)&amp;")")</f>
        <v>(5,0)</v>
      </c>
      <c r="F6" s="95"/>
      <c r="G6" s="95"/>
      <c r="H6" s="95"/>
      <c r="I6" s="95"/>
      <c r="J6" s="95"/>
      <c r="K6" s="95"/>
      <c r="L6" s="95"/>
      <c r="M6" s="88"/>
    </row>
    <row r="7" spans="1:13" ht="15" customHeight="1">
      <c r="A7" s="88">
        <f t="shared" si="0"/>
        <v>0</v>
      </c>
      <c r="B7" s="105">
        <v>3</v>
      </c>
      <c r="C7" s="98">
        <v>7</v>
      </c>
      <c r="D7" s="99">
        <v>4</v>
      </c>
      <c r="E7" s="102" t="str">
        <f t="shared" si="1"/>
        <v>(7,4)</v>
      </c>
      <c r="F7" s="95"/>
      <c r="G7" s="95"/>
      <c r="H7" s="95"/>
      <c r="I7" s="95"/>
      <c r="J7" s="95"/>
      <c r="K7" s="95"/>
      <c r="L7" s="95"/>
      <c r="M7" s="88"/>
    </row>
    <row r="8" spans="1:13" ht="15" customHeight="1">
      <c r="A8" s="88">
        <f t="shared" si="0"/>
        <v>0</v>
      </c>
      <c r="B8" s="105">
        <v>4</v>
      </c>
      <c r="C8" s="98">
        <v>5</v>
      </c>
      <c r="D8" s="99">
        <v>8</v>
      </c>
      <c r="E8" s="102" t="str">
        <f t="shared" si="1"/>
        <v>(5,8)</v>
      </c>
      <c r="F8" s="95"/>
      <c r="G8" s="95"/>
      <c r="H8" s="95"/>
      <c r="I8" s="95"/>
      <c r="J8" s="95"/>
      <c r="K8" s="95"/>
      <c r="L8" s="95"/>
      <c r="M8" s="88"/>
    </row>
    <row r="9" spans="1:13" ht="15">
      <c r="A9" s="88">
        <f t="shared" si="0"/>
        <v>0</v>
      </c>
      <c r="B9" s="105">
        <v>5</v>
      </c>
      <c r="C9" s="98">
        <v>0</v>
      </c>
      <c r="D9" s="99">
        <v>8</v>
      </c>
      <c r="E9" s="102" t="str">
        <f t="shared" si="1"/>
        <v>(0,8)</v>
      </c>
      <c r="F9" s="95"/>
      <c r="G9" s="95"/>
      <c r="H9" s="95"/>
      <c r="I9" s="95"/>
      <c r="J9" s="95"/>
      <c r="K9" s="95"/>
      <c r="L9" s="95"/>
      <c r="M9" s="88"/>
    </row>
    <row r="10" spans="1:13" ht="15">
      <c r="A10" s="88">
        <f t="shared" si="0"/>
        <v>0</v>
      </c>
      <c r="B10" s="105">
        <v>6</v>
      </c>
      <c r="C10" s="98">
        <v>-2</v>
      </c>
      <c r="D10" s="99">
        <v>4</v>
      </c>
      <c r="E10" s="102" t="str">
        <f t="shared" si="1"/>
        <v>(-2,4)</v>
      </c>
      <c r="F10" s="95"/>
      <c r="G10" s="95"/>
      <c r="H10" s="95"/>
      <c r="I10" s="95"/>
      <c r="J10" s="95"/>
      <c r="K10" s="95"/>
      <c r="L10" s="95"/>
      <c r="M10" s="88"/>
    </row>
    <row r="11" spans="1:13" ht="15">
      <c r="A11" s="88">
        <f t="shared" si="0"/>
        <v>1</v>
      </c>
      <c r="B11" s="105">
        <v>7</v>
      </c>
      <c r="C11" s="98"/>
      <c r="D11" s="99"/>
      <c r="E11" s="102">
        <f t="shared" si="1"/>
      </c>
      <c r="F11" s="95"/>
      <c r="G11" s="95"/>
      <c r="H11" s="95"/>
      <c r="I11" s="95"/>
      <c r="J11" s="95"/>
      <c r="K11" s="95"/>
      <c r="L11" s="95"/>
      <c r="M11" s="88"/>
    </row>
    <row r="12" spans="1:13" ht="15">
      <c r="A12" s="88">
        <f t="shared" si="0"/>
        <v>1</v>
      </c>
      <c r="B12" s="105">
        <v>8</v>
      </c>
      <c r="C12" s="98"/>
      <c r="D12" s="99"/>
      <c r="E12" s="102">
        <f t="shared" si="1"/>
      </c>
      <c r="F12" s="95"/>
      <c r="G12" s="95"/>
      <c r="H12" s="95"/>
      <c r="I12" s="95"/>
      <c r="J12" s="95"/>
      <c r="K12" s="95"/>
      <c r="L12" s="95"/>
      <c r="M12" s="88"/>
    </row>
    <row r="13" spans="1:13" ht="15.75" thickBot="1">
      <c r="A13" s="88">
        <f t="shared" si="0"/>
        <v>1</v>
      </c>
      <c r="B13" s="105">
        <v>9</v>
      </c>
      <c r="C13" s="98"/>
      <c r="D13" s="99"/>
      <c r="E13" s="102">
        <f t="shared" si="1"/>
      </c>
      <c r="F13" s="108" t="s">
        <v>32</v>
      </c>
      <c r="G13" s="88"/>
      <c r="H13" s="107" t="s">
        <v>29</v>
      </c>
      <c r="I13" s="107"/>
      <c r="J13" s="93" t="s">
        <v>2</v>
      </c>
      <c r="K13" s="93" t="s">
        <v>3</v>
      </c>
      <c r="L13" s="88"/>
      <c r="M13" s="88"/>
    </row>
    <row r="14" spans="1:13" ht="15.75" thickBot="1">
      <c r="A14" s="88">
        <f t="shared" si="0"/>
        <v>1</v>
      </c>
      <c r="B14" s="105">
        <v>10</v>
      </c>
      <c r="C14" s="98"/>
      <c r="D14" s="99"/>
      <c r="E14" s="102">
        <f t="shared" si="1"/>
      </c>
      <c r="F14" s="88"/>
      <c r="G14" s="109">
        <f>IF(OR(ISERROR('100Triangles'!S102),'100Triangles'!S102=""),"",'100Triangles'!S102)</f>
        <v>56</v>
      </c>
      <c r="H14" s="88"/>
      <c r="I14" s="88"/>
      <c r="J14" s="109">
        <f>IF(ISERROR('100Triangles'!P102),"",'100Triangles'!P102)</f>
        <v>2.5</v>
      </c>
      <c r="K14" s="109">
        <f>IF(ISERROR('100Triangles'!Q102),"",'100Triangles'!Q102)</f>
        <v>4</v>
      </c>
      <c r="L14" s="88"/>
      <c r="M14" s="88"/>
    </row>
    <row r="15" spans="1:13" ht="15">
      <c r="A15" s="88">
        <f t="shared" si="0"/>
        <v>1</v>
      </c>
      <c r="B15" s="105">
        <v>11</v>
      </c>
      <c r="C15" s="98"/>
      <c r="D15" s="99"/>
      <c r="E15" s="102">
        <f t="shared" si="1"/>
      </c>
      <c r="F15" s="88"/>
      <c r="G15" s="88"/>
      <c r="H15" s="88"/>
      <c r="I15" s="88"/>
      <c r="J15" s="103" t="str">
        <f>IF(OR(J14="",K14=""),"","("&amp;ROUND(J14,2)&amp;","&amp;ROUND(K14,2)&amp;")")</f>
        <v>(2.5,4)</v>
      </c>
      <c r="K15" s="103"/>
      <c r="L15" s="88"/>
      <c r="M15" s="88"/>
    </row>
    <row r="16" spans="1:13" ht="15" customHeight="1">
      <c r="A16" s="88">
        <f t="shared" si="0"/>
        <v>1</v>
      </c>
      <c r="B16" s="105">
        <v>12</v>
      </c>
      <c r="C16" s="98"/>
      <c r="D16" s="99"/>
      <c r="E16" s="102">
        <f t="shared" si="1"/>
      </c>
      <c r="F16" s="111">
        <f>IF('100Triangles'!V102&gt;0,"Error: results may be invalid due to badly entered points, duplicate coordinates or concave polygon.","")</f>
      </c>
      <c r="G16" s="111"/>
      <c r="H16" s="111"/>
      <c r="I16" s="111"/>
      <c r="J16" s="111"/>
      <c r="K16" s="111"/>
      <c r="L16" s="111"/>
      <c r="M16" s="88"/>
    </row>
    <row r="17" spans="1:13" ht="15" customHeight="1">
      <c r="A17" s="88">
        <f t="shared" si="0"/>
        <v>1</v>
      </c>
      <c r="B17" s="105">
        <v>13</v>
      </c>
      <c r="C17" s="98"/>
      <c r="D17" s="99"/>
      <c r="E17" s="102">
        <f t="shared" si="1"/>
      </c>
      <c r="F17" s="111"/>
      <c r="G17" s="111"/>
      <c r="H17" s="111"/>
      <c r="I17" s="111"/>
      <c r="J17" s="111"/>
      <c r="K17" s="111"/>
      <c r="L17" s="111"/>
      <c r="M17" s="88"/>
    </row>
    <row r="18" spans="1:13" ht="15">
      <c r="A18" s="88">
        <f t="shared" si="0"/>
        <v>1</v>
      </c>
      <c r="B18" s="105">
        <v>14</v>
      </c>
      <c r="C18" s="98"/>
      <c r="D18" s="99"/>
      <c r="E18" s="102">
        <f t="shared" si="1"/>
      </c>
      <c r="F18" s="111"/>
      <c r="G18" s="111"/>
      <c r="H18" s="111"/>
      <c r="I18" s="111"/>
      <c r="J18" s="111"/>
      <c r="K18" s="111"/>
      <c r="L18" s="111"/>
      <c r="M18" s="88"/>
    </row>
    <row r="19" spans="1:13" ht="15">
      <c r="A19" s="88">
        <f t="shared" si="0"/>
        <v>1</v>
      </c>
      <c r="B19" s="105">
        <v>15</v>
      </c>
      <c r="C19" s="98"/>
      <c r="D19" s="99"/>
      <c r="E19" s="102">
        <f t="shared" si="1"/>
      </c>
      <c r="F19" s="88"/>
      <c r="G19" s="88"/>
      <c r="H19" s="88"/>
      <c r="I19" s="88"/>
      <c r="J19" s="88"/>
      <c r="K19" s="88"/>
      <c r="L19" s="88"/>
      <c r="M19" s="88"/>
    </row>
    <row r="20" spans="1:13" ht="15">
      <c r="A20" s="88">
        <f t="shared" si="0"/>
        <v>1</v>
      </c>
      <c r="B20" s="105">
        <v>16</v>
      </c>
      <c r="C20" s="98"/>
      <c r="D20" s="99"/>
      <c r="E20" s="102">
        <f t="shared" si="1"/>
      </c>
      <c r="F20" s="88"/>
      <c r="G20" s="88"/>
      <c r="H20" s="88"/>
      <c r="I20" s="88"/>
      <c r="J20" s="88"/>
      <c r="K20" s="88"/>
      <c r="L20" s="88"/>
      <c r="M20" s="88"/>
    </row>
    <row r="21" spans="1:13" ht="15">
      <c r="A21" s="88">
        <f t="shared" si="0"/>
        <v>1</v>
      </c>
      <c r="B21" s="105">
        <v>17</v>
      </c>
      <c r="C21" s="98"/>
      <c r="D21" s="99"/>
      <c r="E21" s="102">
        <f t="shared" si="1"/>
      </c>
      <c r="F21" s="88"/>
      <c r="G21" s="88"/>
      <c r="H21" s="88"/>
      <c r="I21" s="88"/>
      <c r="J21" s="88"/>
      <c r="K21" s="88"/>
      <c r="L21" s="88"/>
      <c r="M21" s="88"/>
    </row>
    <row r="22" spans="1:13" ht="15">
      <c r="A22" s="88">
        <f t="shared" si="0"/>
        <v>1</v>
      </c>
      <c r="B22" s="105">
        <v>18</v>
      </c>
      <c r="C22" s="98"/>
      <c r="D22" s="99"/>
      <c r="E22" s="102">
        <f t="shared" si="1"/>
      </c>
      <c r="F22" s="88"/>
      <c r="G22" s="88"/>
      <c r="H22" s="88"/>
      <c r="I22" s="88"/>
      <c r="J22" s="88"/>
      <c r="K22" s="88"/>
      <c r="L22" s="88"/>
      <c r="M22" s="88"/>
    </row>
    <row r="23" spans="1:13" ht="15">
      <c r="A23" s="88">
        <f t="shared" si="0"/>
        <v>1</v>
      </c>
      <c r="B23" s="105">
        <v>19</v>
      </c>
      <c r="C23" s="98"/>
      <c r="D23" s="99"/>
      <c r="E23" s="102">
        <f t="shared" si="1"/>
      </c>
      <c r="F23" s="88"/>
      <c r="G23" s="88"/>
      <c r="H23" s="88"/>
      <c r="I23" s="88"/>
      <c r="J23" s="88"/>
      <c r="K23" s="88"/>
      <c r="L23" s="88"/>
      <c r="M23" s="88"/>
    </row>
    <row r="24" spans="1:13" ht="15">
      <c r="A24" s="88">
        <f t="shared" si="0"/>
        <v>1</v>
      </c>
      <c r="B24" s="105">
        <v>20</v>
      </c>
      <c r="C24" s="98"/>
      <c r="D24" s="99"/>
      <c r="E24" s="102">
        <f t="shared" si="1"/>
      </c>
      <c r="F24" s="88"/>
      <c r="G24" s="88"/>
      <c r="H24" s="88"/>
      <c r="I24" s="88"/>
      <c r="J24" s="88"/>
      <c r="K24" s="88"/>
      <c r="L24" s="88"/>
      <c r="M24" s="88"/>
    </row>
    <row r="25" spans="1:13" ht="15">
      <c r="A25" s="88">
        <f t="shared" si="0"/>
        <v>1</v>
      </c>
      <c r="B25" s="105">
        <v>21</v>
      </c>
      <c r="C25" s="98"/>
      <c r="D25" s="99"/>
      <c r="E25" s="102">
        <f t="shared" si="1"/>
      </c>
      <c r="F25" s="88"/>
      <c r="G25" s="88"/>
      <c r="H25" s="88"/>
      <c r="I25" s="88"/>
      <c r="J25" s="88"/>
      <c r="K25" s="88"/>
      <c r="L25" s="88"/>
      <c r="M25" s="88"/>
    </row>
    <row r="26" spans="1:13" ht="15">
      <c r="A26" s="88">
        <f t="shared" si="0"/>
        <v>1</v>
      </c>
      <c r="B26" s="105">
        <v>22</v>
      </c>
      <c r="C26" s="98"/>
      <c r="D26" s="99"/>
      <c r="E26" s="102">
        <f t="shared" si="1"/>
      </c>
      <c r="F26" s="88"/>
      <c r="G26" s="88"/>
      <c r="H26" s="88"/>
      <c r="I26" s="88"/>
      <c r="J26" s="88"/>
      <c r="K26" s="88"/>
      <c r="L26" s="88"/>
      <c r="M26" s="88"/>
    </row>
    <row r="27" spans="1:13" ht="15">
      <c r="A27" s="88">
        <f t="shared" si="0"/>
        <v>1</v>
      </c>
      <c r="B27" s="105">
        <v>23</v>
      </c>
      <c r="C27" s="98"/>
      <c r="D27" s="99"/>
      <c r="E27" s="102">
        <f t="shared" si="1"/>
      </c>
      <c r="F27" s="88"/>
      <c r="G27" s="88"/>
      <c r="H27" s="88"/>
      <c r="I27" s="88"/>
      <c r="J27" s="88"/>
      <c r="K27" s="88"/>
      <c r="L27" s="88"/>
      <c r="M27" s="88"/>
    </row>
    <row r="28" spans="1:13" ht="15">
      <c r="A28" s="88">
        <f t="shared" si="0"/>
        <v>1</v>
      </c>
      <c r="B28" s="105">
        <v>24</v>
      </c>
      <c r="C28" s="98"/>
      <c r="D28" s="99"/>
      <c r="E28" s="102">
        <f t="shared" si="1"/>
      </c>
      <c r="F28" s="88"/>
      <c r="G28" s="88"/>
      <c r="H28" s="88"/>
      <c r="I28" s="88"/>
      <c r="J28" s="88"/>
      <c r="K28" s="88"/>
      <c r="L28" s="88"/>
      <c r="M28" s="88"/>
    </row>
    <row r="29" spans="1:13" ht="15">
      <c r="A29" s="88">
        <f t="shared" si="0"/>
        <v>1</v>
      </c>
      <c r="B29" s="105">
        <v>25</v>
      </c>
      <c r="C29" s="98"/>
      <c r="D29" s="99"/>
      <c r="E29" s="102">
        <f t="shared" si="1"/>
      </c>
      <c r="F29" s="88"/>
      <c r="G29" s="88"/>
      <c r="H29" s="88"/>
      <c r="I29" s="88"/>
      <c r="J29" s="88"/>
      <c r="K29" s="88"/>
      <c r="L29" s="88"/>
      <c r="M29" s="88"/>
    </row>
    <row r="30" spans="1:13" ht="15">
      <c r="A30" s="88">
        <f t="shared" si="0"/>
        <v>1</v>
      </c>
      <c r="B30" s="105">
        <v>26</v>
      </c>
      <c r="C30" s="98"/>
      <c r="D30" s="99"/>
      <c r="E30" s="102">
        <f t="shared" si="1"/>
      </c>
      <c r="F30" s="88"/>
      <c r="G30" s="88"/>
      <c r="H30" s="88"/>
      <c r="I30" s="88"/>
      <c r="J30" s="88"/>
      <c r="K30" s="88"/>
      <c r="L30" s="88"/>
      <c r="M30" s="88"/>
    </row>
    <row r="31" spans="1:13" ht="15">
      <c r="A31" s="88">
        <f t="shared" si="0"/>
        <v>1</v>
      </c>
      <c r="B31" s="105">
        <v>27</v>
      </c>
      <c r="C31" s="98"/>
      <c r="D31" s="99"/>
      <c r="E31" s="102">
        <f t="shared" si="1"/>
      </c>
      <c r="F31" s="88"/>
      <c r="G31" s="88"/>
      <c r="H31" s="88"/>
      <c r="I31" s="88"/>
      <c r="J31" s="88"/>
      <c r="K31" s="88"/>
      <c r="L31" s="88"/>
      <c r="M31" s="88"/>
    </row>
    <row r="32" spans="1:13" ht="15">
      <c r="A32" s="88">
        <f t="shared" si="0"/>
        <v>1</v>
      </c>
      <c r="B32" s="105">
        <v>28</v>
      </c>
      <c r="C32" s="98"/>
      <c r="D32" s="99"/>
      <c r="E32" s="102">
        <f t="shared" si="1"/>
      </c>
      <c r="F32" s="88"/>
      <c r="G32" s="88"/>
      <c r="H32" s="88"/>
      <c r="I32" s="88"/>
      <c r="J32" s="88"/>
      <c r="K32" s="88"/>
      <c r="L32" s="88"/>
      <c r="M32" s="88"/>
    </row>
    <row r="33" spans="1:13" ht="15">
      <c r="A33" s="88">
        <f t="shared" si="0"/>
        <v>1</v>
      </c>
      <c r="B33" s="105">
        <v>29</v>
      </c>
      <c r="C33" s="98"/>
      <c r="D33" s="99"/>
      <c r="E33" s="102">
        <f t="shared" si="1"/>
      </c>
      <c r="F33" s="88"/>
      <c r="G33" s="88"/>
      <c r="H33" s="88"/>
      <c r="I33" s="88"/>
      <c r="J33" s="88"/>
      <c r="K33" s="88"/>
      <c r="L33" s="88"/>
      <c r="M33" s="88"/>
    </row>
    <row r="34" spans="1:13" ht="15">
      <c r="A34" s="88">
        <f t="shared" si="0"/>
        <v>1</v>
      </c>
      <c r="B34" s="105">
        <v>30</v>
      </c>
      <c r="C34" s="98"/>
      <c r="D34" s="99"/>
      <c r="E34" s="102">
        <f t="shared" si="1"/>
      </c>
      <c r="F34" s="88"/>
      <c r="G34" s="88"/>
      <c r="H34" s="88"/>
      <c r="I34" s="88"/>
      <c r="J34" s="88"/>
      <c r="K34" s="88"/>
      <c r="L34" s="88"/>
      <c r="M34" s="88"/>
    </row>
    <row r="35" spans="1:13" ht="15">
      <c r="A35" s="88">
        <f t="shared" si="0"/>
        <v>1</v>
      </c>
      <c r="B35" s="105">
        <v>31</v>
      </c>
      <c r="C35" s="98"/>
      <c r="D35" s="99"/>
      <c r="E35" s="102">
        <f t="shared" si="1"/>
      </c>
      <c r="F35" s="88"/>
      <c r="G35" s="88"/>
      <c r="H35" s="88"/>
      <c r="I35" s="88"/>
      <c r="J35" s="88"/>
      <c r="K35" s="88"/>
      <c r="L35" s="88"/>
      <c r="M35" s="88"/>
    </row>
    <row r="36" spans="1:13" ht="15">
      <c r="A36" s="88">
        <f t="shared" si="0"/>
        <v>1</v>
      </c>
      <c r="B36" s="105">
        <v>32</v>
      </c>
      <c r="C36" s="98"/>
      <c r="D36" s="99"/>
      <c r="E36" s="102">
        <f t="shared" si="1"/>
      </c>
      <c r="F36" s="88"/>
      <c r="G36" s="88"/>
      <c r="H36" s="88"/>
      <c r="I36" s="88"/>
      <c r="J36" s="88"/>
      <c r="K36" s="88"/>
      <c r="L36" s="88"/>
      <c r="M36" s="88"/>
    </row>
    <row r="37" spans="1:13" ht="15">
      <c r="A37" s="88">
        <f t="shared" si="0"/>
        <v>1</v>
      </c>
      <c r="B37" s="105">
        <v>33</v>
      </c>
      <c r="C37" s="98"/>
      <c r="D37" s="99"/>
      <c r="E37" s="102">
        <f t="shared" si="1"/>
      </c>
      <c r="F37" s="88"/>
      <c r="G37" s="88"/>
      <c r="H37" s="88"/>
      <c r="I37" s="88"/>
      <c r="J37" s="88"/>
      <c r="K37" s="88"/>
      <c r="L37" s="88"/>
      <c r="M37" s="88"/>
    </row>
    <row r="38" spans="1:13" ht="15">
      <c r="A38" s="88">
        <f t="shared" si="0"/>
        <v>1</v>
      </c>
      <c r="B38" s="105">
        <v>34</v>
      </c>
      <c r="C38" s="98"/>
      <c r="D38" s="99"/>
      <c r="E38" s="102">
        <f t="shared" si="1"/>
      </c>
      <c r="F38" s="88"/>
      <c r="G38" s="88"/>
      <c r="H38" s="88"/>
      <c r="I38" s="88"/>
      <c r="J38" s="88"/>
      <c r="K38" s="88"/>
      <c r="L38" s="88"/>
      <c r="M38" s="88"/>
    </row>
    <row r="39" spans="1:13" ht="15">
      <c r="A39" s="88">
        <f t="shared" si="0"/>
        <v>1</v>
      </c>
      <c r="B39" s="105">
        <v>35</v>
      </c>
      <c r="C39" s="98"/>
      <c r="D39" s="99"/>
      <c r="E39" s="102">
        <f t="shared" si="1"/>
      </c>
      <c r="F39" s="88"/>
      <c r="G39" s="88"/>
      <c r="H39" s="88"/>
      <c r="I39" s="88"/>
      <c r="J39" s="88"/>
      <c r="K39" s="88"/>
      <c r="L39" s="88"/>
      <c r="M39" s="88"/>
    </row>
    <row r="40" spans="1:13" ht="15">
      <c r="A40" s="88">
        <f t="shared" si="0"/>
        <v>1</v>
      </c>
      <c r="B40" s="105">
        <v>36</v>
      </c>
      <c r="C40" s="98"/>
      <c r="D40" s="99"/>
      <c r="E40" s="102">
        <f t="shared" si="1"/>
      </c>
      <c r="F40" s="88"/>
      <c r="G40" s="88"/>
      <c r="H40" s="88"/>
      <c r="I40" s="88"/>
      <c r="J40" s="88"/>
      <c r="K40" s="88"/>
      <c r="L40" s="88"/>
      <c r="M40" s="88"/>
    </row>
    <row r="41" spans="1:13" ht="15">
      <c r="A41" s="88">
        <f t="shared" si="0"/>
        <v>1</v>
      </c>
      <c r="B41" s="105">
        <v>37</v>
      </c>
      <c r="C41" s="98"/>
      <c r="D41" s="99"/>
      <c r="E41" s="102">
        <f t="shared" si="1"/>
      </c>
      <c r="F41" s="88"/>
      <c r="G41" s="88"/>
      <c r="H41" s="88"/>
      <c r="I41" s="88"/>
      <c r="J41" s="88"/>
      <c r="K41" s="88"/>
      <c r="L41" s="88"/>
      <c r="M41" s="88"/>
    </row>
    <row r="42" spans="1:13" ht="15">
      <c r="A42" s="88">
        <f t="shared" si="0"/>
        <v>1</v>
      </c>
      <c r="B42" s="105">
        <v>38</v>
      </c>
      <c r="C42" s="98"/>
      <c r="D42" s="99"/>
      <c r="E42" s="102">
        <f t="shared" si="1"/>
      </c>
      <c r="F42" s="88"/>
      <c r="G42" s="88"/>
      <c r="H42" s="88"/>
      <c r="I42" s="88"/>
      <c r="J42" s="88"/>
      <c r="K42" s="88"/>
      <c r="L42" s="88"/>
      <c r="M42" s="88"/>
    </row>
    <row r="43" spans="1:13" ht="15">
      <c r="A43" s="88">
        <f t="shared" si="0"/>
        <v>1</v>
      </c>
      <c r="B43" s="105">
        <v>39</v>
      </c>
      <c r="C43" s="98"/>
      <c r="D43" s="99"/>
      <c r="E43" s="102">
        <f t="shared" si="1"/>
      </c>
      <c r="F43" s="88"/>
      <c r="G43" s="88"/>
      <c r="H43" s="88"/>
      <c r="I43" s="88"/>
      <c r="J43" s="88"/>
      <c r="K43" s="88"/>
      <c r="L43" s="88"/>
      <c r="M43" s="88"/>
    </row>
    <row r="44" spans="1:13" ht="15">
      <c r="A44" s="88">
        <f t="shared" si="0"/>
        <v>1</v>
      </c>
      <c r="B44" s="105">
        <v>40</v>
      </c>
      <c r="C44" s="98"/>
      <c r="D44" s="99"/>
      <c r="E44" s="102">
        <f t="shared" si="1"/>
      </c>
      <c r="F44" s="88"/>
      <c r="G44" s="88"/>
      <c r="H44" s="88"/>
      <c r="I44" s="88"/>
      <c r="J44" s="88"/>
      <c r="K44" s="88"/>
      <c r="L44" s="88"/>
      <c r="M44" s="88"/>
    </row>
    <row r="45" spans="1:13" ht="15">
      <c r="A45" s="88">
        <f t="shared" si="0"/>
        <v>1</v>
      </c>
      <c r="B45" s="105">
        <v>41</v>
      </c>
      <c r="C45" s="98"/>
      <c r="D45" s="99"/>
      <c r="E45" s="102">
        <f t="shared" si="1"/>
      </c>
      <c r="F45" s="88"/>
      <c r="G45" s="88"/>
      <c r="H45" s="88"/>
      <c r="I45" s="88"/>
      <c r="J45" s="88"/>
      <c r="K45" s="88"/>
      <c r="L45" s="88"/>
      <c r="M45" s="88"/>
    </row>
    <row r="46" spans="1:13" ht="15">
      <c r="A46" s="88">
        <f t="shared" si="0"/>
        <v>1</v>
      </c>
      <c r="B46" s="105">
        <v>42</v>
      </c>
      <c r="C46" s="98"/>
      <c r="D46" s="99"/>
      <c r="E46" s="102">
        <f t="shared" si="1"/>
      </c>
      <c r="F46" s="88"/>
      <c r="G46" s="88"/>
      <c r="H46" s="88"/>
      <c r="I46" s="88"/>
      <c r="J46" s="88"/>
      <c r="K46" s="88"/>
      <c r="L46" s="88"/>
      <c r="M46" s="88"/>
    </row>
    <row r="47" spans="1:13" ht="15">
      <c r="A47" s="88">
        <f t="shared" si="0"/>
        <v>1</v>
      </c>
      <c r="B47" s="105">
        <v>43</v>
      </c>
      <c r="C47" s="98"/>
      <c r="D47" s="99"/>
      <c r="E47" s="102">
        <f t="shared" si="1"/>
      </c>
      <c r="F47" s="88"/>
      <c r="G47" s="88"/>
      <c r="H47" s="88"/>
      <c r="I47" s="88"/>
      <c r="J47" s="88"/>
      <c r="K47" s="88"/>
      <c r="L47" s="88"/>
      <c r="M47" s="88"/>
    </row>
    <row r="48" spans="1:13" ht="15">
      <c r="A48" s="88">
        <f t="shared" si="0"/>
        <v>1</v>
      </c>
      <c r="B48" s="105">
        <v>44</v>
      </c>
      <c r="C48" s="98"/>
      <c r="D48" s="99"/>
      <c r="E48" s="102">
        <f t="shared" si="1"/>
      </c>
      <c r="F48" s="88"/>
      <c r="G48" s="88"/>
      <c r="H48" s="88"/>
      <c r="I48" s="88"/>
      <c r="J48" s="88"/>
      <c r="K48" s="88"/>
      <c r="L48" s="88"/>
      <c r="M48" s="88"/>
    </row>
    <row r="49" spans="1:13" ht="15">
      <c r="A49" s="88">
        <f t="shared" si="0"/>
        <v>1</v>
      </c>
      <c r="B49" s="105">
        <v>45</v>
      </c>
      <c r="C49" s="98"/>
      <c r="D49" s="99"/>
      <c r="E49" s="102">
        <f t="shared" si="1"/>
      </c>
      <c r="F49" s="88"/>
      <c r="G49" s="88"/>
      <c r="H49" s="88"/>
      <c r="I49" s="88"/>
      <c r="J49" s="88"/>
      <c r="K49" s="88"/>
      <c r="L49" s="88"/>
      <c r="M49" s="88"/>
    </row>
    <row r="50" spans="1:13" ht="15">
      <c r="A50" s="88">
        <f t="shared" si="0"/>
        <v>1</v>
      </c>
      <c r="B50" s="105">
        <v>46</v>
      </c>
      <c r="C50" s="98"/>
      <c r="D50" s="99"/>
      <c r="E50" s="102">
        <f t="shared" si="1"/>
      </c>
      <c r="F50" s="88"/>
      <c r="G50" s="88"/>
      <c r="H50" s="88"/>
      <c r="I50" s="88"/>
      <c r="J50" s="88"/>
      <c r="K50" s="88"/>
      <c r="L50" s="88"/>
      <c r="M50" s="88"/>
    </row>
    <row r="51" spans="1:13" ht="15">
      <c r="A51" s="88">
        <f t="shared" si="0"/>
        <v>1</v>
      </c>
      <c r="B51" s="105">
        <v>47</v>
      </c>
      <c r="C51" s="98"/>
      <c r="D51" s="99"/>
      <c r="E51" s="102">
        <f t="shared" si="1"/>
      </c>
      <c r="F51" s="88"/>
      <c r="G51" s="88"/>
      <c r="H51" s="88"/>
      <c r="I51" s="88"/>
      <c r="J51" s="88"/>
      <c r="K51" s="88"/>
      <c r="L51" s="88"/>
      <c r="M51" s="88"/>
    </row>
    <row r="52" spans="1:13" ht="15">
      <c r="A52" s="88">
        <f t="shared" si="0"/>
        <v>1</v>
      </c>
      <c r="B52" s="105">
        <v>48</v>
      </c>
      <c r="C52" s="98"/>
      <c r="D52" s="99"/>
      <c r="E52" s="102">
        <f t="shared" si="1"/>
      </c>
      <c r="F52" s="88"/>
      <c r="G52" s="88"/>
      <c r="H52" s="88"/>
      <c r="I52" s="88"/>
      <c r="J52" s="88"/>
      <c r="K52" s="88"/>
      <c r="L52" s="88"/>
      <c r="M52" s="88"/>
    </row>
    <row r="53" spans="1:13" ht="15">
      <c r="A53" s="88">
        <f t="shared" si="0"/>
        <v>1</v>
      </c>
      <c r="B53" s="105">
        <v>49</v>
      </c>
      <c r="C53" s="98"/>
      <c r="D53" s="99"/>
      <c r="E53" s="102">
        <f t="shared" si="1"/>
      </c>
      <c r="F53" s="88"/>
      <c r="G53" s="88"/>
      <c r="H53" s="88"/>
      <c r="I53" s="88"/>
      <c r="J53" s="88"/>
      <c r="K53" s="88"/>
      <c r="L53" s="88"/>
      <c r="M53" s="88"/>
    </row>
    <row r="54" spans="1:13" ht="15">
      <c r="A54" s="88">
        <f t="shared" si="0"/>
        <v>1</v>
      </c>
      <c r="B54" s="105">
        <v>50</v>
      </c>
      <c r="C54" s="98"/>
      <c r="D54" s="99"/>
      <c r="E54" s="102">
        <f t="shared" si="1"/>
      </c>
      <c r="F54" s="88"/>
      <c r="G54" s="88"/>
      <c r="H54" s="88"/>
      <c r="I54" s="88"/>
      <c r="J54" s="88"/>
      <c r="K54" s="88"/>
      <c r="L54" s="88"/>
      <c r="M54" s="88"/>
    </row>
    <row r="55" spans="1:13" ht="15">
      <c r="A55" s="88">
        <f t="shared" si="0"/>
        <v>1</v>
      </c>
      <c r="B55" s="105">
        <v>51</v>
      </c>
      <c r="C55" s="98"/>
      <c r="D55" s="99"/>
      <c r="E55" s="102">
        <f t="shared" si="1"/>
      </c>
      <c r="F55" s="88"/>
      <c r="G55" s="88"/>
      <c r="H55" s="88"/>
      <c r="I55" s="88"/>
      <c r="J55" s="88"/>
      <c r="K55" s="88"/>
      <c r="L55" s="88"/>
      <c r="M55" s="88"/>
    </row>
    <row r="56" spans="1:13" ht="15">
      <c r="A56" s="88">
        <f t="shared" si="0"/>
        <v>1</v>
      </c>
      <c r="B56" s="105">
        <v>52</v>
      </c>
      <c r="C56" s="98"/>
      <c r="D56" s="99"/>
      <c r="E56" s="102">
        <f t="shared" si="1"/>
      </c>
      <c r="F56" s="88"/>
      <c r="G56" s="88"/>
      <c r="H56" s="88"/>
      <c r="I56" s="88"/>
      <c r="J56" s="88"/>
      <c r="K56" s="88"/>
      <c r="L56" s="88"/>
      <c r="M56" s="88"/>
    </row>
    <row r="57" spans="1:13" ht="15">
      <c r="A57" s="88">
        <f t="shared" si="0"/>
        <v>1</v>
      </c>
      <c r="B57" s="105">
        <v>53</v>
      </c>
      <c r="C57" s="98"/>
      <c r="D57" s="99"/>
      <c r="E57" s="102">
        <f t="shared" si="1"/>
      </c>
      <c r="F57" s="88"/>
      <c r="G57" s="88"/>
      <c r="H57" s="88"/>
      <c r="I57" s="88"/>
      <c r="J57" s="88"/>
      <c r="K57" s="88"/>
      <c r="L57" s="88"/>
      <c r="M57" s="88"/>
    </row>
    <row r="58" spans="1:13" ht="15">
      <c r="A58" s="88">
        <f t="shared" si="0"/>
        <v>1</v>
      </c>
      <c r="B58" s="105">
        <v>54</v>
      </c>
      <c r="C58" s="98"/>
      <c r="D58" s="99"/>
      <c r="E58" s="102">
        <f t="shared" si="1"/>
      </c>
      <c r="F58" s="88"/>
      <c r="G58" s="88"/>
      <c r="H58" s="88"/>
      <c r="I58" s="88"/>
      <c r="J58" s="88"/>
      <c r="K58" s="88"/>
      <c r="L58" s="88"/>
      <c r="M58" s="88"/>
    </row>
    <row r="59" spans="1:13" ht="15">
      <c r="A59" s="88">
        <f t="shared" si="0"/>
        <v>1</v>
      </c>
      <c r="B59" s="105">
        <v>55</v>
      </c>
      <c r="C59" s="98"/>
      <c r="D59" s="99"/>
      <c r="E59" s="102">
        <f t="shared" si="1"/>
      </c>
      <c r="F59" s="88"/>
      <c r="G59" s="88"/>
      <c r="H59" s="88"/>
      <c r="I59" s="88"/>
      <c r="J59" s="88"/>
      <c r="K59" s="88"/>
      <c r="L59" s="88"/>
      <c r="M59" s="88"/>
    </row>
    <row r="60" spans="1:13" ht="15">
      <c r="A60" s="88">
        <f t="shared" si="0"/>
        <v>1</v>
      </c>
      <c r="B60" s="105">
        <v>56</v>
      </c>
      <c r="C60" s="98"/>
      <c r="D60" s="99"/>
      <c r="E60" s="102">
        <f t="shared" si="1"/>
      </c>
      <c r="F60" s="88"/>
      <c r="G60" s="88"/>
      <c r="H60" s="88"/>
      <c r="I60" s="88"/>
      <c r="J60" s="88"/>
      <c r="K60" s="88"/>
      <c r="L60" s="88"/>
      <c r="M60" s="88"/>
    </row>
    <row r="61" spans="1:13" ht="15">
      <c r="A61" s="88">
        <f t="shared" si="0"/>
        <v>1</v>
      </c>
      <c r="B61" s="105">
        <v>57</v>
      </c>
      <c r="C61" s="98"/>
      <c r="D61" s="99"/>
      <c r="E61" s="102">
        <f t="shared" si="1"/>
      </c>
      <c r="F61" s="88"/>
      <c r="G61" s="88"/>
      <c r="H61" s="88"/>
      <c r="I61" s="88"/>
      <c r="J61" s="88"/>
      <c r="K61" s="88"/>
      <c r="L61" s="88"/>
      <c r="M61" s="88"/>
    </row>
    <row r="62" spans="1:13" ht="15">
      <c r="A62" s="88">
        <f t="shared" si="0"/>
        <v>1</v>
      </c>
      <c r="B62" s="105">
        <v>58</v>
      </c>
      <c r="C62" s="98"/>
      <c r="D62" s="99"/>
      <c r="E62" s="102">
        <f t="shared" si="1"/>
      </c>
      <c r="F62" s="88"/>
      <c r="G62" s="88"/>
      <c r="H62" s="88"/>
      <c r="I62" s="88"/>
      <c r="J62" s="88"/>
      <c r="K62" s="88"/>
      <c r="L62" s="88"/>
      <c r="M62" s="88"/>
    </row>
    <row r="63" spans="1:13" ht="15">
      <c r="A63" s="88">
        <f t="shared" si="0"/>
        <v>1</v>
      </c>
      <c r="B63" s="105">
        <v>59</v>
      </c>
      <c r="C63" s="98"/>
      <c r="D63" s="99"/>
      <c r="E63" s="102">
        <f t="shared" si="1"/>
      </c>
      <c r="F63" s="88"/>
      <c r="G63" s="88"/>
      <c r="H63" s="88"/>
      <c r="I63" s="88"/>
      <c r="J63" s="88"/>
      <c r="K63" s="88"/>
      <c r="L63" s="88"/>
      <c r="M63" s="88"/>
    </row>
    <row r="64" spans="1:13" ht="15">
      <c r="A64" s="88">
        <f t="shared" si="0"/>
        <v>1</v>
      </c>
      <c r="B64" s="105">
        <v>60</v>
      </c>
      <c r="C64" s="98"/>
      <c r="D64" s="99"/>
      <c r="E64" s="102">
        <f t="shared" si="1"/>
      </c>
      <c r="F64" s="88"/>
      <c r="G64" s="88"/>
      <c r="H64" s="88"/>
      <c r="I64" s="88"/>
      <c r="J64" s="88"/>
      <c r="K64" s="88"/>
      <c r="L64" s="88"/>
      <c r="M64" s="88"/>
    </row>
    <row r="65" spans="1:13" ht="15">
      <c r="A65" s="88">
        <f t="shared" si="0"/>
        <v>1</v>
      </c>
      <c r="B65" s="105">
        <v>61</v>
      </c>
      <c r="C65" s="98"/>
      <c r="D65" s="99"/>
      <c r="E65" s="102">
        <f t="shared" si="1"/>
      </c>
      <c r="F65" s="88"/>
      <c r="G65" s="88"/>
      <c r="H65" s="88"/>
      <c r="I65" s="88"/>
      <c r="J65" s="88"/>
      <c r="K65" s="88"/>
      <c r="L65" s="88"/>
      <c r="M65" s="88"/>
    </row>
    <row r="66" spans="1:13" ht="15">
      <c r="A66" s="88">
        <f t="shared" si="0"/>
        <v>1</v>
      </c>
      <c r="B66" s="105">
        <v>62</v>
      </c>
      <c r="C66" s="98"/>
      <c r="D66" s="99"/>
      <c r="E66" s="102">
        <f t="shared" si="1"/>
      </c>
      <c r="F66" s="88"/>
      <c r="G66" s="88"/>
      <c r="H66" s="88"/>
      <c r="I66" s="88"/>
      <c r="J66" s="88"/>
      <c r="K66" s="88"/>
      <c r="L66" s="88"/>
      <c r="M66" s="88"/>
    </row>
    <row r="67" spans="1:13" ht="15">
      <c r="A67" s="88">
        <f t="shared" si="0"/>
        <v>1</v>
      </c>
      <c r="B67" s="105">
        <v>63</v>
      </c>
      <c r="C67" s="98"/>
      <c r="D67" s="99"/>
      <c r="E67" s="102">
        <f t="shared" si="1"/>
      </c>
      <c r="F67" s="88"/>
      <c r="G67" s="88"/>
      <c r="H67" s="88"/>
      <c r="I67" s="88"/>
      <c r="J67" s="88"/>
      <c r="K67" s="88"/>
      <c r="L67" s="88"/>
      <c r="M67" s="88"/>
    </row>
    <row r="68" spans="1:13" ht="15">
      <c r="A68" s="88">
        <f t="shared" si="0"/>
        <v>1</v>
      </c>
      <c r="B68" s="105">
        <v>64</v>
      </c>
      <c r="C68" s="98"/>
      <c r="D68" s="99"/>
      <c r="E68" s="102">
        <f t="shared" si="1"/>
      </c>
      <c r="F68" s="88"/>
      <c r="G68" s="88"/>
      <c r="H68" s="88"/>
      <c r="I68" s="88"/>
      <c r="J68" s="88"/>
      <c r="K68" s="88"/>
      <c r="L68" s="88"/>
      <c r="M68" s="88"/>
    </row>
    <row r="69" spans="1:13" ht="15">
      <c r="A69" s="88">
        <f t="shared" si="0"/>
        <v>1</v>
      </c>
      <c r="B69" s="105">
        <v>65</v>
      </c>
      <c r="C69" s="98"/>
      <c r="D69" s="99"/>
      <c r="E69" s="102">
        <f t="shared" si="1"/>
      </c>
      <c r="F69" s="88"/>
      <c r="G69" s="88"/>
      <c r="H69" s="88"/>
      <c r="I69" s="88"/>
      <c r="J69" s="88"/>
      <c r="K69" s="88"/>
      <c r="L69" s="88"/>
      <c r="M69" s="88"/>
    </row>
    <row r="70" spans="1:13" ht="15">
      <c r="A70" s="88">
        <f aca="true" t="shared" si="2" ref="A70:A104">1*OR(C70="",D70="")</f>
        <v>1</v>
      </c>
      <c r="B70" s="105">
        <v>66</v>
      </c>
      <c r="C70" s="98"/>
      <c r="D70" s="99"/>
      <c r="E70" s="102">
        <f aca="true" t="shared" si="3" ref="E70:E104">IF(OR(C70="",D70=""),"","("&amp;ROUND(C70,2)&amp;","&amp;ROUND(D70,2)&amp;")")</f>
      </c>
      <c r="F70" s="88"/>
      <c r="G70" s="88"/>
      <c r="H70" s="88"/>
      <c r="I70" s="88"/>
      <c r="J70" s="88"/>
      <c r="K70" s="88"/>
      <c r="L70" s="88"/>
      <c r="M70" s="88"/>
    </row>
    <row r="71" spans="1:13" ht="15">
      <c r="A71" s="88">
        <f t="shared" si="2"/>
        <v>1</v>
      </c>
      <c r="B71" s="105">
        <v>67</v>
      </c>
      <c r="C71" s="98"/>
      <c r="D71" s="99"/>
      <c r="E71" s="102">
        <f t="shared" si="3"/>
      </c>
      <c r="F71" s="88"/>
      <c r="G71" s="88"/>
      <c r="H71" s="88"/>
      <c r="I71" s="88"/>
      <c r="J71" s="88"/>
      <c r="K71" s="88"/>
      <c r="L71" s="88"/>
      <c r="M71" s="88"/>
    </row>
    <row r="72" spans="1:13" ht="15">
      <c r="A72" s="88">
        <f t="shared" si="2"/>
        <v>1</v>
      </c>
      <c r="B72" s="105">
        <v>68</v>
      </c>
      <c r="C72" s="98"/>
      <c r="D72" s="99"/>
      <c r="E72" s="102">
        <f t="shared" si="3"/>
      </c>
      <c r="F72" s="88"/>
      <c r="G72" s="88"/>
      <c r="H72" s="88"/>
      <c r="I72" s="88"/>
      <c r="J72" s="88"/>
      <c r="K72" s="88"/>
      <c r="L72" s="88"/>
      <c r="M72" s="88"/>
    </row>
    <row r="73" spans="1:13" ht="15">
      <c r="A73" s="88">
        <f t="shared" si="2"/>
        <v>1</v>
      </c>
      <c r="B73" s="105">
        <v>69</v>
      </c>
      <c r="C73" s="98"/>
      <c r="D73" s="99"/>
      <c r="E73" s="102">
        <f t="shared" si="3"/>
      </c>
      <c r="F73" s="88"/>
      <c r="G73" s="88"/>
      <c r="H73" s="88"/>
      <c r="I73" s="88"/>
      <c r="J73" s="88"/>
      <c r="K73" s="88"/>
      <c r="L73" s="88"/>
      <c r="M73" s="88"/>
    </row>
    <row r="74" spans="1:13" ht="15">
      <c r="A74" s="88">
        <f t="shared" si="2"/>
        <v>1</v>
      </c>
      <c r="B74" s="105">
        <v>70</v>
      </c>
      <c r="C74" s="98"/>
      <c r="D74" s="99"/>
      <c r="E74" s="102">
        <f t="shared" si="3"/>
      </c>
      <c r="F74" s="88"/>
      <c r="G74" s="88"/>
      <c r="H74" s="88"/>
      <c r="I74" s="88"/>
      <c r="J74" s="88"/>
      <c r="K74" s="88"/>
      <c r="L74" s="88"/>
      <c r="M74" s="88"/>
    </row>
    <row r="75" spans="1:13" ht="15">
      <c r="A75" s="88">
        <f t="shared" si="2"/>
        <v>1</v>
      </c>
      <c r="B75" s="105">
        <v>71</v>
      </c>
      <c r="C75" s="98"/>
      <c r="D75" s="99"/>
      <c r="E75" s="102">
        <f t="shared" si="3"/>
      </c>
      <c r="F75" s="88"/>
      <c r="G75" s="88"/>
      <c r="H75" s="88"/>
      <c r="I75" s="88"/>
      <c r="J75" s="88"/>
      <c r="K75" s="88"/>
      <c r="L75" s="88"/>
      <c r="M75" s="88"/>
    </row>
    <row r="76" spans="1:13" ht="15">
      <c r="A76" s="88">
        <f t="shared" si="2"/>
        <v>1</v>
      </c>
      <c r="B76" s="105">
        <v>72</v>
      </c>
      <c r="C76" s="98"/>
      <c r="D76" s="99"/>
      <c r="E76" s="102">
        <f t="shared" si="3"/>
      </c>
      <c r="F76" s="88"/>
      <c r="G76" s="88"/>
      <c r="H76" s="88"/>
      <c r="I76" s="88"/>
      <c r="J76" s="88"/>
      <c r="K76" s="88"/>
      <c r="L76" s="88"/>
      <c r="M76" s="88"/>
    </row>
    <row r="77" spans="1:13" ht="15">
      <c r="A77" s="88">
        <f t="shared" si="2"/>
        <v>1</v>
      </c>
      <c r="B77" s="105">
        <v>73</v>
      </c>
      <c r="C77" s="98"/>
      <c r="D77" s="99"/>
      <c r="E77" s="102">
        <f t="shared" si="3"/>
      </c>
      <c r="F77" s="88"/>
      <c r="G77" s="88"/>
      <c r="H77" s="88"/>
      <c r="I77" s="88"/>
      <c r="J77" s="88"/>
      <c r="K77" s="88"/>
      <c r="L77" s="88"/>
      <c r="M77" s="88"/>
    </row>
    <row r="78" spans="1:13" ht="15">
      <c r="A78" s="88">
        <f t="shared" si="2"/>
        <v>1</v>
      </c>
      <c r="B78" s="105">
        <v>74</v>
      </c>
      <c r="C78" s="98"/>
      <c r="D78" s="99"/>
      <c r="E78" s="102">
        <f t="shared" si="3"/>
      </c>
      <c r="F78" s="88"/>
      <c r="G78" s="88"/>
      <c r="H78" s="88"/>
      <c r="I78" s="88"/>
      <c r="J78" s="88"/>
      <c r="K78" s="88"/>
      <c r="L78" s="88"/>
      <c r="M78" s="88"/>
    </row>
    <row r="79" spans="1:13" ht="15">
      <c r="A79" s="88">
        <f t="shared" si="2"/>
        <v>1</v>
      </c>
      <c r="B79" s="105">
        <v>75</v>
      </c>
      <c r="C79" s="98"/>
      <c r="D79" s="99"/>
      <c r="E79" s="102">
        <f t="shared" si="3"/>
      </c>
      <c r="F79" s="88"/>
      <c r="G79" s="88"/>
      <c r="H79" s="88"/>
      <c r="I79" s="88"/>
      <c r="J79" s="88"/>
      <c r="K79" s="88"/>
      <c r="L79" s="88"/>
      <c r="M79" s="88"/>
    </row>
    <row r="80" spans="1:13" ht="15">
      <c r="A80" s="88">
        <f t="shared" si="2"/>
        <v>1</v>
      </c>
      <c r="B80" s="105">
        <v>76</v>
      </c>
      <c r="C80" s="98"/>
      <c r="D80" s="99"/>
      <c r="E80" s="102">
        <f t="shared" si="3"/>
      </c>
      <c r="F80" s="88"/>
      <c r="G80" s="88"/>
      <c r="H80" s="88"/>
      <c r="I80" s="88"/>
      <c r="J80" s="88"/>
      <c r="K80" s="88"/>
      <c r="L80" s="88"/>
      <c r="M80" s="88"/>
    </row>
    <row r="81" spans="1:13" ht="15">
      <c r="A81" s="88">
        <f t="shared" si="2"/>
        <v>1</v>
      </c>
      <c r="B81" s="105">
        <v>77</v>
      </c>
      <c r="C81" s="98"/>
      <c r="D81" s="99"/>
      <c r="E81" s="102">
        <f t="shared" si="3"/>
      </c>
      <c r="F81" s="88"/>
      <c r="G81" s="88"/>
      <c r="H81" s="88"/>
      <c r="I81" s="88"/>
      <c r="J81" s="88"/>
      <c r="K81" s="88"/>
      <c r="L81" s="88"/>
      <c r="M81" s="88"/>
    </row>
    <row r="82" spans="1:13" ht="15">
      <c r="A82" s="88">
        <f t="shared" si="2"/>
        <v>1</v>
      </c>
      <c r="B82" s="105">
        <v>78</v>
      </c>
      <c r="C82" s="98"/>
      <c r="D82" s="99"/>
      <c r="E82" s="102">
        <f t="shared" si="3"/>
      </c>
      <c r="F82" s="88"/>
      <c r="G82" s="88"/>
      <c r="H82" s="88"/>
      <c r="I82" s="88"/>
      <c r="J82" s="88"/>
      <c r="K82" s="88"/>
      <c r="L82" s="88"/>
      <c r="M82" s="88"/>
    </row>
    <row r="83" spans="1:13" ht="15">
      <c r="A83" s="88">
        <f t="shared" si="2"/>
        <v>1</v>
      </c>
      <c r="B83" s="105">
        <v>79</v>
      </c>
      <c r="C83" s="98"/>
      <c r="D83" s="99"/>
      <c r="E83" s="102">
        <f t="shared" si="3"/>
      </c>
      <c r="F83" s="88"/>
      <c r="G83" s="88"/>
      <c r="H83" s="88"/>
      <c r="I83" s="88"/>
      <c r="J83" s="88"/>
      <c r="K83" s="88"/>
      <c r="L83" s="88"/>
      <c r="M83" s="88"/>
    </row>
    <row r="84" spans="1:13" ht="15">
      <c r="A84" s="88">
        <f t="shared" si="2"/>
        <v>1</v>
      </c>
      <c r="B84" s="105">
        <v>80</v>
      </c>
      <c r="C84" s="98"/>
      <c r="D84" s="99"/>
      <c r="E84" s="102">
        <f t="shared" si="3"/>
      </c>
      <c r="F84" s="88"/>
      <c r="G84" s="88"/>
      <c r="H84" s="88"/>
      <c r="I84" s="88"/>
      <c r="J84" s="88"/>
      <c r="K84" s="88"/>
      <c r="L84" s="88"/>
      <c r="M84" s="88"/>
    </row>
    <row r="85" spans="1:13" ht="15">
      <c r="A85" s="88">
        <f t="shared" si="2"/>
        <v>1</v>
      </c>
      <c r="B85" s="105">
        <v>81</v>
      </c>
      <c r="C85" s="98"/>
      <c r="D85" s="99"/>
      <c r="E85" s="102">
        <f t="shared" si="3"/>
      </c>
      <c r="F85" s="88"/>
      <c r="G85" s="88"/>
      <c r="H85" s="88"/>
      <c r="I85" s="88"/>
      <c r="J85" s="88"/>
      <c r="K85" s="88"/>
      <c r="L85" s="88"/>
      <c r="M85" s="88"/>
    </row>
    <row r="86" spans="1:13" ht="15">
      <c r="A86" s="88">
        <f t="shared" si="2"/>
        <v>1</v>
      </c>
      <c r="B86" s="105">
        <v>82</v>
      </c>
      <c r="C86" s="98"/>
      <c r="D86" s="99"/>
      <c r="E86" s="102">
        <f t="shared" si="3"/>
      </c>
      <c r="F86" s="88"/>
      <c r="G86" s="88"/>
      <c r="H86" s="88"/>
      <c r="I86" s="88"/>
      <c r="J86" s="88"/>
      <c r="K86" s="88"/>
      <c r="L86" s="88"/>
      <c r="M86" s="88"/>
    </row>
    <row r="87" spans="1:13" ht="15">
      <c r="A87" s="88">
        <f t="shared" si="2"/>
        <v>1</v>
      </c>
      <c r="B87" s="105">
        <v>83</v>
      </c>
      <c r="C87" s="98"/>
      <c r="D87" s="99"/>
      <c r="E87" s="102">
        <f t="shared" si="3"/>
      </c>
      <c r="F87" s="88"/>
      <c r="G87" s="88"/>
      <c r="H87" s="88"/>
      <c r="I87" s="88"/>
      <c r="J87" s="88"/>
      <c r="K87" s="88"/>
      <c r="L87" s="88"/>
      <c r="M87" s="88"/>
    </row>
    <row r="88" spans="1:13" ht="15">
      <c r="A88" s="88">
        <f t="shared" si="2"/>
        <v>1</v>
      </c>
      <c r="B88" s="105">
        <v>84</v>
      </c>
      <c r="C88" s="98"/>
      <c r="D88" s="99"/>
      <c r="E88" s="102">
        <f t="shared" si="3"/>
      </c>
      <c r="F88" s="88"/>
      <c r="G88" s="88"/>
      <c r="H88" s="88"/>
      <c r="I88" s="88"/>
      <c r="J88" s="88"/>
      <c r="K88" s="88"/>
      <c r="L88" s="88"/>
      <c r="M88" s="88"/>
    </row>
    <row r="89" spans="1:13" ht="15">
      <c r="A89" s="88">
        <f t="shared" si="2"/>
        <v>1</v>
      </c>
      <c r="B89" s="105">
        <v>85</v>
      </c>
      <c r="C89" s="98"/>
      <c r="D89" s="99"/>
      <c r="E89" s="102">
        <f t="shared" si="3"/>
      </c>
      <c r="F89" s="88"/>
      <c r="G89" s="88"/>
      <c r="H89" s="88"/>
      <c r="I89" s="88"/>
      <c r="J89" s="88"/>
      <c r="K89" s="88"/>
      <c r="L89" s="88"/>
      <c r="M89" s="88"/>
    </row>
    <row r="90" spans="1:13" ht="15">
      <c r="A90" s="88">
        <f t="shared" si="2"/>
        <v>1</v>
      </c>
      <c r="B90" s="105">
        <v>86</v>
      </c>
      <c r="C90" s="98"/>
      <c r="D90" s="99"/>
      <c r="E90" s="102">
        <f t="shared" si="3"/>
      </c>
      <c r="F90" s="88"/>
      <c r="G90" s="88"/>
      <c r="H90" s="88"/>
      <c r="I90" s="88"/>
      <c r="J90" s="88"/>
      <c r="K90" s="88"/>
      <c r="L90" s="88"/>
      <c r="M90" s="88"/>
    </row>
    <row r="91" spans="1:13" ht="15">
      <c r="A91" s="88">
        <f t="shared" si="2"/>
        <v>1</v>
      </c>
      <c r="B91" s="105">
        <v>87</v>
      </c>
      <c r="C91" s="98"/>
      <c r="D91" s="99"/>
      <c r="E91" s="102">
        <f t="shared" si="3"/>
      </c>
      <c r="F91" s="88"/>
      <c r="G91" s="88"/>
      <c r="H91" s="88"/>
      <c r="I91" s="88"/>
      <c r="J91" s="88"/>
      <c r="K91" s="88"/>
      <c r="L91" s="88"/>
      <c r="M91" s="88"/>
    </row>
    <row r="92" spans="1:13" ht="15">
      <c r="A92" s="88">
        <f t="shared" si="2"/>
        <v>1</v>
      </c>
      <c r="B92" s="105">
        <v>88</v>
      </c>
      <c r="C92" s="98"/>
      <c r="D92" s="99"/>
      <c r="E92" s="102">
        <f t="shared" si="3"/>
      </c>
      <c r="F92" s="88"/>
      <c r="G92" s="88"/>
      <c r="H92" s="88"/>
      <c r="I92" s="88"/>
      <c r="J92" s="88"/>
      <c r="K92" s="88"/>
      <c r="L92" s="88"/>
      <c r="M92" s="88"/>
    </row>
    <row r="93" spans="1:13" ht="15">
      <c r="A93" s="88">
        <f t="shared" si="2"/>
        <v>1</v>
      </c>
      <c r="B93" s="105">
        <v>89</v>
      </c>
      <c r="C93" s="98"/>
      <c r="D93" s="99"/>
      <c r="E93" s="102">
        <f t="shared" si="3"/>
      </c>
      <c r="F93" s="88"/>
      <c r="G93" s="88"/>
      <c r="H93" s="88"/>
      <c r="I93" s="88"/>
      <c r="J93" s="88"/>
      <c r="K93" s="88"/>
      <c r="L93" s="88"/>
      <c r="M93" s="88"/>
    </row>
    <row r="94" spans="1:13" ht="15">
      <c r="A94" s="88">
        <f t="shared" si="2"/>
        <v>1</v>
      </c>
      <c r="B94" s="105">
        <v>90</v>
      </c>
      <c r="C94" s="98"/>
      <c r="D94" s="99"/>
      <c r="E94" s="102">
        <f t="shared" si="3"/>
      </c>
      <c r="F94" s="88"/>
      <c r="G94" s="88"/>
      <c r="H94" s="88"/>
      <c r="I94" s="88"/>
      <c r="J94" s="88"/>
      <c r="K94" s="88"/>
      <c r="L94" s="88"/>
      <c r="M94" s="88"/>
    </row>
    <row r="95" spans="1:13" ht="15">
      <c r="A95" s="88">
        <f t="shared" si="2"/>
        <v>1</v>
      </c>
      <c r="B95" s="105">
        <v>91</v>
      </c>
      <c r="C95" s="98"/>
      <c r="D95" s="99"/>
      <c r="E95" s="102">
        <f t="shared" si="3"/>
      </c>
      <c r="F95" s="88"/>
      <c r="G95" s="88"/>
      <c r="H95" s="88"/>
      <c r="I95" s="88"/>
      <c r="J95" s="88"/>
      <c r="K95" s="88"/>
      <c r="L95" s="88"/>
      <c r="M95" s="88"/>
    </row>
    <row r="96" spans="1:13" ht="15">
      <c r="A96" s="88">
        <f t="shared" si="2"/>
        <v>1</v>
      </c>
      <c r="B96" s="105">
        <v>92</v>
      </c>
      <c r="C96" s="98"/>
      <c r="D96" s="99"/>
      <c r="E96" s="102">
        <f t="shared" si="3"/>
      </c>
      <c r="F96" s="88"/>
      <c r="G96" s="88"/>
      <c r="H96" s="88"/>
      <c r="I96" s="88"/>
      <c r="J96" s="88"/>
      <c r="K96" s="88"/>
      <c r="L96" s="88"/>
      <c r="M96" s="88"/>
    </row>
    <row r="97" spans="1:13" ht="15">
      <c r="A97" s="88">
        <f t="shared" si="2"/>
        <v>1</v>
      </c>
      <c r="B97" s="105">
        <v>93</v>
      </c>
      <c r="C97" s="98"/>
      <c r="D97" s="99"/>
      <c r="E97" s="102">
        <f t="shared" si="3"/>
      </c>
      <c r="F97" s="88"/>
      <c r="G97" s="88"/>
      <c r="H97" s="88"/>
      <c r="I97" s="88"/>
      <c r="J97" s="88"/>
      <c r="K97" s="88"/>
      <c r="L97" s="88"/>
      <c r="M97" s="88"/>
    </row>
    <row r="98" spans="1:13" ht="15">
      <c r="A98" s="88">
        <f t="shared" si="2"/>
        <v>1</v>
      </c>
      <c r="B98" s="105">
        <v>94</v>
      </c>
      <c r="C98" s="98"/>
      <c r="D98" s="99"/>
      <c r="E98" s="102">
        <f t="shared" si="3"/>
      </c>
      <c r="F98" s="88"/>
      <c r="G98" s="88"/>
      <c r="H98" s="88"/>
      <c r="I98" s="88"/>
      <c r="J98" s="88"/>
      <c r="K98" s="88"/>
      <c r="L98" s="88"/>
      <c r="M98" s="88"/>
    </row>
    <row r="99" spans="1:13" ht="15">
      <c r="A99" s="88">
        <f t="shared" si="2"/>
        <v>1</v>
      </c>
      <c r="B99" s="105">
        <v>95</v>
      </c>
      <c r="C99" s="98"/>
      <c r="D99" s="99"/>
      <c r="E99" s="102">
        <f t="shared" si="3"/>
      </c>
      <c r="F99" s="88"/>
      <c r="G99" s="88"/>
      <c r="H99" s="88"/>
      <c r="I99" s="88"/>
      <c r="J99" s="88"/>
      <c r="K99" s="88"/>
      <c r="L99" s="88"/>
      <c r="M99" s="88"/>
    </row>
    <row r="100" spans="1:13" ht="15">
      <c r="A100" s="88">
        <f t="shared" si="2"/>
        <v>1</v>
      </c>
      <c r="B100" s="105">
        <v>96</v>
      </c>
      <c r="C100" s="98"/>
      <c r="D100" s="99"/>
      <c r="E100" s="102">
        <f t="shared" si="3"/>
      </c>
      <c r="F100" s="88"/>
      <c r="G100" s="88"/>
      <c r="H100" s="88"/>
      <c r="I100" s="88"/>
      <c r="J100" s="88"/>
      <c r="K100" s="88"/>
      <c r="L100" s="88"/>
      <c r="M100" s="88"/>
    </row>
    <row r="101" spans="1:13" ht="15">
      <c r="A101" s="88">
        <f t="shared" si="2"/>
        <v>1</v>
      </c>
      <c r="B101" s="105">
        <v>97</v>
      </c>
      <c r="C101" s="98"/>
      <c r="D101" s="99"/>
      <c r="E101" s="102">
        <f t="shared" si="3"/>
      </c>
      <c r="F101" s="88"/>
      <c r="G101" s="88"/>
      <c r="H101" s="88"/>
      <c r="I101" s="88"/>
      <c r="J101" s="88"/>
      <c r="K101" s="88"/>
      <c r="L101" s="88"/>
      <c r="M101" s="88"/>
    </row>
    <row r="102" spans="1:13" ht="15">
      <c r="A102" s="88">
        <f t="shared" si="2"/>
        <v>1</v>
      </c>
      <c r="B102" s="105">
        <v>98</v>
      </c>
      <c r="C102" s="98"/>
      <c r="D102" s="99"/>
      <c r="E102" s="102">
        <f t="shared" si="3"/>
      </c>
      <c r="F102" s="88"/>
      <c r="G102" s="88"/>
      <c r="H102" s="88"/>
      <c r="I102" s="88"/>
      <c r="J102" s="88"/>
      <c r="K102" s="88"/>
      <c r="L102" s="88"/>
      <c r="M102" s="88"/>
    </row>
    <row r="103" spans="1:13" ht="15">
      <c r="A103" s="88">
        <f t="shared" si="2"/>
        <v>1</v>
      </c>
      <c r="B103" s="105">
        <v>99</v>
      </c>
      <c r="C103" s="98"/>
      <c r="D103" s="99"/>
      <c r="E103" s="102">
        <f t="shared" si="3"/>
      </c>
      <c r="F103" s="88"/>
      <c r="G103" s="88"/>
      <c r="H103" s="88"/>
      <c r="I103" s="88"/>
      <c r="J103" s="88"/>
      <c r="K103" s="88"/>
      <c r="L103" s="88"/>
      <c r="M103" s="88"/>
    </row>
    <row r="104" spans="1:13" ht="15.75" thickBot="1">
      <c r="A104" s="88">
        <f t="shared" si="2"/>
        <v>1</v>
      </c>
      <c r="B104" s="106">
        <v>100</v>
      </c>
      <c r="C104" s="100"/>
      <c r="D104" s="101"/>
      <c r="E104" s="102">
        <f t="shared" si="3"/>
      </c>
      <c r="F104" s="88"/>
      <c r="G104" s="88"/>
      <c r="H104" s="88"/>
      <c r="I104" s="88"/>
      <c r="J104" s="88"/>
      <c r="K104" s="88"/>
      <c r="L104" s="88"/>
      <c r="M104" s="88"/>
    </row>
  </sheetData>
  <sheetProtection sheet="1" objects="1" scenarios="1" selectLockedCells="1"/>
  <mergeCells count="6">
    <mergeCell ref="J15:K15"/>
    <mergeCell ref="H13:I13"/>
    <mergeCell ref="F16:L18"/>
    <mergeCell ref="B1:L2"/>
    <mergeCell ref="B3:L3"/>
    <mergeCell ref="F4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</dc:creator>
  <cp:keywords/>
  <dc:description/>
  <cp:lastModifiedBy>Note</cp:lastModifiedBy>
  <dcterms:created xsi:type="dcterms:W3CDTF">2012-10-13T06:45:58Z</dcterms:created>
  <dcterms:modified xsi:type="dcterms:W3CDTF">2012-10-13T14:45:55Z</dcterms:modified>
  <cp:category/>
  <cp:version/>
  <cp:contentType/>
  <cp:contentStatus/>
</cp:coreProperties>
</file>