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0" windowWidth="15360" windowHeight="8745" tabRatio="601" activeTab="0"/>
  </bookViews>
  <sheets>
    <sheet name="Interface" sheetId="1" r:id="rId1"/>
    <sheet name="DST chart" sheetId="2" r:id="rId2"/>
    <sheet name="Local settings" sheetId="3" r:id="rId3"/>
    <sheet name="DST" sheetId="4" r:id="rId4"/>
    <sheet name="No DST" sheetId="5" r:id="rId5"/>
  </sheets>
  <definedNames/>
  <calcPr fullCalcOnLoad="1"/>
</workbook>
</file>

<file path=xl/comments1.xml><?xml version="1.0" encoding="utf-8"?>
<comments xmlns="http://schemas.openxmlformats.org/spreadsheetml/2006/main">
  <authors>
    <author>tclohesy</author>
  </authors>
  <commentList>
    <comment ref="D2" authorId="0">
      <text>
        <r>
          <rPr>
            <b/>
            <sz val="8"/>
            <rFont val="Tahoma"/>
            <family val="0"/>
          </rPr>
          <t>Only works for Leicester at the moment.  As I get more figures, it will work on as many places as I can be bothered to input!</t>
        </r>
      </text>
    </comment>
  </commentList>
</comments>
</file>

<file path=xl/sharedStrings.xml><?xml version="1.0" encoding="utf-8"?>
<sst xmlns="http://schemas.openxmlformats.org/spreadsheetml/2006/main" count="211" uniqueCount="98">
  <si>
    <t>Jan</t>
  </si>
  <si>
    <t>Feb</t>
  </si>
  <si>
    <t>Mar</t>
  </si>
  <si>
    <t>Apr</t>
  </si>
  <si>
    <t>May</t>
  </si>
  <si>
    <t>Jun</t>
  </si>
  <si>
    <t>Jul</t>
  </si>
  <si>
    <t>Aug</t>
  </si>
  <si>
    <t>Sep</t>
  </si>
  <si>
    <t>Oct</t>
  </si>
  <si>
    <t>Nov</t>
  </si>
  <si>
    <t>Dec</t>
  </si>
  <si>
    <t>Date</t>
  </si>
  <si>
    <t>Sunrise</t>
  </si>
  <si>
    <t>Sunset</t>
  </si>
  <si>
    <t>Overlap</t>
  </si>
  <si>
    <t>Lost</t>
  </si>
  <si>
    <t>Total lost</t>
  </si>
  <si>
    <t>Daylight Saving Time</t>
  </si>
  <si>
    <t>How much more daylight do you get thanks to DST?</t>
  </si>
  <si>
    <t>When do you get up?</t>
  </si>
  <si>
    <t>When do you go to bed?</t>
  </si>
  <si>
    <t>Up</t>
  </si>
  <si>
    <t>Get up</t>
  </si>
  <si>
    <t>Go bed</t>
  </si>
  <si>
    <t>Light</t>
  </si>
  <si>
    <t>Saved:</t>
  </si>
  <si>
    <t>January</t>
  </si>
  <si>
    <t>February</t>
  </si>
  <si>
    <t>March</t>
  </si>
  <si>
    <t>April</t>
  </si>
  <si>
    <t>June</t>
  </si>
  <si>
    <t>July</t>
  </si>
  <si>
    <t>August</t>
  </si>
  <si>
    <t>September</t>
  </si>
  <si>
    <t>October</t>
  </si>
  <si>
    <t>November</t>
  </si>
  <si>
    <t>December</t>
  </si>
  <si>
    <t>Go to bed</t>
  </si>
  <si>
    <t>Month</t>
  </si>
  <si>
    <t>Bed</t>
  </si>
  <si>
    <t>From:</t>
  </si>
  <si>
    <t>To:</t>
  </si>
  <si>
    <t>DST</t>
  </si>
  <si>
    <t>No DST</t>
  </si>
  <si>
    <t>No - DST</t>
  </si>
  <si>
    <t>(Figures correct for the Leicestershire area until 2009)</t>
  </si>
  <si>
    <t>Hours saved:</t>
  </si>
  <si>
    <t>Total:</t>
  </si>
  <si>
    <t>Saved each day</t>
  </si>
  <si>
    <t>From</t>
  </si>
  <si>
    <t>To</t>
  </si>
  <si>
    <t>Saving</t>
  </si>
  <si>
    <t>Awake</t>
  </si>
  <si>
    <t>Hours</t>
  </si>
  <si>
    <t>Days</t>
  </si>
  <si>
    <t xml:space="preserve">Please enter the appropriate time for each month.  Blank boxes will be assumed to be the same as entered above.  </t>
  </si>
  <si>
    <t>Additional information</t>
  </si>
  <si>
    <t>Dark</t>
  </si>
  <si>
    <t>Asleep</t>
  </si>
  <si>
    <t>Either</t>
  </si>
  <si>
    <t>Choose the information you would like displayed from the drop down lists:</t>
  </si>
  <si>
    <t>How long you are:</t>
  </si>
  <si>
    <t>When it is:</t>
  </si>
  <si>
    <t>EitherEither</t>
  </si>
  <si>
    <t>EitherDark</t>
  </si>
  <si>
    <t>EitherLight</t>
  </si>
  <si>
    <t>AwakeEither</t>
  </si>
  <si>
    <t>AwakeLight</t>
  </si>
  <si>
    <t>AsleepLight</t>
  </si>
  <si>
    <t>AwakeDark</t>
  </si>
  <si>
    <t>AsleepDark</t>
  </si>
  <si>
    <t>AsleepEither</t>
  </si>
  <si>
    <t>Measured in:</t>
  </si>
  <si>
    <t xml:space="preserve">Notes on use:  For ease of use, this interface uses coloured boxes to show dynamic sections.  Green boxes give the calculated results, while the other colours are for you to enter your data as required.  </t>
  </si>
  <si>
    <t>Between days</t>
  </si>
  <si>
    <t>During:</t>
  </si>
  <si>
    <t>Whole year</t>
  </si>
  <si>
    <t>Awake in the light</t>
  </si>
  <si>
    <t>Asleep in the light</t>
  </si>
  <si>
    <t>Awake in the dark</t>
  </si>
  <si>
    <t>Asleep in the dark</t>
  </si>
  <si>
    <t>(Total for the year)</t>
  </si>
  <si>
    <r>
      <t xml:space="preserve">For daylight saved between two specific days, type them here in the format </t>
    </r>
    <r>
      <rPr>
        <b/>
        <sz val="10"/>
        <color indexed="57"/>
        <rFont val="Arial"/>
        <family val="2"/>
      </rPr>
      <t>dd-mmm</t>
    </r>
    <r>
      <rPr>
        <i/>
        <sz val="10"/>
        <color indexed="57"/>
        <rFont val="Arial"/>
        <family val="2"/>
      </rPr>
      <t xml:space="preserve">, eg </t>
    </r>
    <r>
      <rPr>
        <b/>
        <sz val="10"/>
        <color indexed="57"/>
        <rFont val="Arial"/>
        <family val="2"/>
      </rPr>
      <t>12-Dec</t>
    </r>
    <r>
      <rPr>
        <i/>
        <sz val="10"/>
        <color indexed="57"/>
        <rFont val="Arial"/>
        <family val="2"/>
      </rPr>
      <t xml:space="preserve">.  For a specific day, enter that day in both boxes.  </t>
    </r>
  </si>
  <si>
    <t>Spreadsheet by Tony Clohesy.                                   Any questions or suggestions for improvement to: tony.clohesy@pera.com.  Thank you!</t>
  </si>
  <si>
    <t>Leicester</t>
  </si>
  <si>
    <t>Edinburgh</t>
  </si>
  <si>
    <t>Norwich</t>
  </si>
  <si>
    <t>Swansea</t>
  </si>
  <si>
    <t>Choose the nearest city to you:</t>
  </si>
  <si>
    <t xml:space="preserve">Daylight Saving Time shifts the time by an hour to give us more daylight, thereby saving energy and making us happier.  Click on DST chart at the bottom to see the graph.  </t>
  </si>
  <si>
    <t>What time is:</t>
  </si>
  <si>
    <t>Noon</t>
  </si>
  <si>
    <t>In the month of:</t>
  </si>
  <si>
    <t>Average:</t>
  </si>
  <si>
    <t>Averages</t>
  </si>
  <si>
    <t>Choice</t>
  </si>
  <si>
    <t>Leicester double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</si>
</sst>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yyyy"/>
    <numFmt numFmtId="176" formatCode="[h]:mm"/>
    <numFmt numFmtId="177" formatCode="h:mm"/>
  </numFmts>
  <fonts count="20">
    <font>
      <sz val="10"/>
      <name val="Arial"/>
      <family val="0"/>
    </font>
    <font>
      <sz val="10"/>
      <color indexed="8"/>
      <name val="Arial"/>
      <family val="2"/>
    </font>
    <font>
      <sz val="9.75"/>
      <name val="Arial"/>
      <family val="0"/>
    </font>
    <font>
      <sz val="11.5"/>
      <name val="Arial"/>
      <family val="0"/>
    </font>
    <font>
      <b/>
      <sz val="11.5"/>
      <name val="Arial"/>
      <family val="0"/>
    </font>
    <font>
      <b/>
      <sz val="10"/>
      <name val="Arial"/>
      <family val="2"/>
    </font>
    <font>
      <i/>
      <sz val="8"/>
      <name val="Arial"/>
      <family val="2"/>
    </font>
    <font>
      <b/>
      <i/>
      <sz val="10"/>
      <name val="Arial"/>
      <family val="2"/>
    </font>
    <font>
      <u val="single"/>
      <sz val="10"/>
      <color indexed="12"/>
      <name val="Arial"/>
      <family val="0"/>
    </font>
    <font>
      <u val="single"/>
      <sz val="10"/>
      <color indexed="36"/>
      <name val="Arial"/>
      <family val="0"/>
    </font>
    <font>
      <i/>
      <sz val="10"/>
      <color indexed="57"/>
      <name val="Arial"/>
      <family val="2"/>
    </font>
    <font>
      <i/>
      <sz val="8"/>
      <color indexed="57"/>
      <name val="Arial"/>
      <family val="2"/>
    </font>
    <font>
      <b/>
      <sz val="10"/>
      <color indexed="57"/>
      <name val="Arial"/>
      <family val="2"/>
    </font>
    <font>
      <sz val="10"/>
      <color indexed="57"/>
      <name val="Arial"/>
      <family val="2"/>
    </font>
    <font>
      <b/>
      <i/>
      <sz val="10"/>
      <color indexed="57"/>
      <name val="Arial"/>
      <family val="2"/>
    </font>
    <font>
      <b/>
      <i/>
      <sz val="12"/>
      <color indexed="57"/>
      <name val="Arial"/>
      <family val="2"/>
    </font>
    <font>
      <b/>
      <sz val="8"/>
      <name val="Tahoma"/>
      <family val="0"/>
    </font>
    <font>
      <sz val="7"/>
      <name val="Arial"/>
      <family val="2"/>
    </font>
    <font>
      <sz val="8"/>
      <name val="Tahoma"/>
      <family val="2"/>
    </font>
    <font>
      <b/>
      <sz val="8"/>
      <name val="Arial"/>
      <family val="2"/>
    </font>
  </fonts>
  <fills count="8">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1"/>
        <bgColor indexed="64"/>
      </patternFill>
    </fill>
  </fills>
  <borders count="19">
    <border>
      <left/>
      <right/>
      <top/>
      <bottom/>
      <diagonal/>
    </border>
    <border>
      <left style="medium"/>
      <right style="medium"/>
      <top style="medium"/>
      <bottom style="medium"/>
    </border>
    <border>
      <left style="thin"/>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double"/>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Font="1" applyBorder="1" applyAlignment="1">
      <alignment/>
    </xf>
    <xf numFmtId="16" fontId="1" fillId="0" borderId="0" xfId="0" applyNumberFormat="1" applyFont="1" applyBorder="1" applyAlignment="1">
      <alignment horizontal="center" wrapText="1"/>
    </xf>
    <xf numFmtId="18" fontId="1" fillId="0" borderId="0" xfId="0" applyNumberFormat="1" applyFont="1" applyBorder="1" applyAlignment="1">
      <alignment horizontal="center" wrapText="1"/>
    </xf>
    <xf numFmtId="176" fontId="0" fillId="0" borderId="0" xfId="0" applyNumberFormat="1" applyFont="1" applyBorder="1" applyAlignment="1">
      <alignment/>
    </xf>
    <xf numFmtId="0" fontId="0" fillId="0" borderId="0" xfId="0" applyFont="1" applyBorder="1" applyAlignment="1">
      <alignment horizontal="right"/>
    </xf>
    <xf numFmtId="16" fontId="1" fillId="0" borderId="0" xfId="0" applyNumberFormat="1" applyFont="1" applyBorder="1" applyAlignment="1">
      <alignment horizontal="right" wrapText="1"/>
    </xf>
    <xf numFmtId="18" fontId="1" fillId="0" borderId="0" xfId="0" applyNumberFormat="1" applyFont="1" applyBorder="1" applyAlignment="1">
      <alignment horizontal="right" wrapText="1"/>
    </xf>
    <xf numFmtId="176" fontId="0" fillId="0" borderId="0" xfId="0" applyNumberFormat="1" applyFont="1" applyBorder="1" applyAlignment="1">
      <alignment horizontal="right"/>
    </xf>
    <xf numFmtId="20" fontId="0" fillId="0" borderId="0" xfId="0" applyNumberFormat="1" applyFont="1" applyBorder="1" applyAlignment="1">
      <alignment horizontal="right"/>
    </xf>
    <xf numFmtId="0" fontId="0" fillId="0" borderId="0" xfId="0" applyFont="1" applyBorder="1" applyAlignment="1">
      <alignment horizontal="left"/>
    </xf>
    <xf numFmtId="0" fontId="0" fillId="0" borderId="0" xfId="0" applyNumberFormat="1" applyFont="1" applyBorder="1" applyAlignment="1">
      <alignment horizontal="right"/>
    </xf>
    <xf numFmtId="18" fontId="0" fillId="0" borderId="0" xfId="0" applyNumberFormat="1" applyFont="1" applyBorder="1" applyAlignment="1">
      <alignment horizontal="right"/>
    </xf>
    <xf numFmtId="2" fontId="0" fillId="0" borderId="0" xfId="0" applyNumberFormat="1" applyFont="1" applyBorder="1" applyAlignment="1">
      <alignment horizontal="right"/>
    </xf>
    <xf numFmtId="1" fontId="0" fillId="0" borderId="0" xfId="0" applyNumberFormat="1" applyFont="1" applyBorder="1" applyAlignment="1">
      <alignment horizontal="right"/>
    </xf>
    <xf numFmtId="16" fontId="0" fillId="0" borderId="0" xfId="0" applyNumberFormat="1" applyFont="1" applyBorder="1" applyAlignment="1">
      <alignment horizontal="right"/>
    </xf>
    <xf numFmtId="176" fontId="1" fillId="0" borderId="0" xfId="0" applyNumberFormat="1" applyFont="1" applyBorder="1" applyAlignment="1">
      <alignment horizontal="right" wrapText="1"/>
    </xf>
    <xf numFmtId="1" fontId="0" fillId="0" borderId="0" xfId="0" applyNumberFormat="1" applyFont="1" applyFill="1" applyBorder="1" applyAlignment="1">
      <alignment horizontal="right"/>
    </xf>
    <xf numFmtId="18" fontId="0" fillId="2" borderId="1" xfId="0" applyNumberFormat="1" applyFill="1" applyBorder="1" applyAlignment="1" applyProtection="1">
      <alignment/>
      <protection locked="0"/>
    </xf>
    <xf numFmtId="18" fontId="0" fillId="3" borderId="1" xfId="0" applyNumberFormat="1" applyFill="1" applyBorder="1" applyAlignment="1" applyProtection="1">
      <alignment/>
      <protection locked="0"/>
    </xf>
    <xf numFmtId="16" fontId="0" fillId="4" borderId="1" xfId="0" applyNumberFormat="1" applyFill="1" applyBorder="1" applyAlignment="1" applyProtection="1">
      <alignment/>
      <protection locked="0"/>
    </xf>
    <xf numFmtId="0" fontId="0" fillId="2"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4" borderId="1" xfId="0" applyFill="1" applyBorder="1" applyAlignment="1" applyProtection="1">
      <alignment horizontal="center"/>
      <protection locked="0"/>
    </xf>
    <xf numFmtId="18" fontId="0" fillId="2" borderId="2" xfId="0" applyNumberFormat="1" applyFill="1" applyBorder="1" applyAlignment="1" applyProtection="1">
      <alignment/>
      <protection locked="0"/>
    </xf>
    <xf numFmtId="18" fontId="0" fillId="3" borderId="3" xfId="0" applyNumberFormat="1" applyFill="1" applyBorder="1" applyAlignment="1" applyProtection="1">
      <alignment/>
      <protection locked="0"/>
    </xf>
    <xf numFmtId="18" fontId="0" fillId="2" borderId="4" xfId="0" applyNumberFormat="1" applyFill="1" applyBorder="1" applyAlignment="1" applyProtection="1">
      <alignment/>
      <protection locked="0"/>
    </xf>
    <xf numFmtId="0" fontId="0" fillId="5" borderId="0" xfId="0" applyFill="1" applyAlignment="1" applyProtection="1">
      <alignment/>
      <protection/>
    </xf>
    <xf numFmtId="0" fontId="0" fillId="5" borderId="5" xfId="0" applyFill="1" applyBorder="1" applyAlignment="1" applyProtection="1">
      <alignment/>
      <protection/>
    </xf>
    <xf numFmtId="0" fontId="0" fillId="5" borderId="0" xfId="0" applyFill="1" applyBorder="1" applyAlignment="1" applyProtection="1">
      <alignment/>
      <protection/>
    </xf>
    <xf numFmtId="0" fontId="0" fillId="6" borderId="0" xfId="0" applyFill="1" applyAlignment="1" applyProtection="1">
      <alignment/>
      <protection/>
    </xf>
    <xf numFmtId="0" fontId="0" fillId="5" borderId="5" xfId="0" applyFill="1" applyBorder="1" applyAlignment="1" applyProtection="1">
      <alignment horizontal="right"/>
      <protection/>
    </xf>
    <xf numFmtId="0" fontId="0" fillId="5" borderId="0" xfId="0" applyFill="1" applyBorder="1" applyAlignment="1" applyProtection="1">
      <alignment horizontal="center"/>
      <protection/>
    </xf>
    <xf numFmtId="1" fontId="5" fillId="5" borderId="0" xfId="0" applyNumberFormat="1" applyFont="1" applyFill="1" applyBorder="1" applyAlignment="1" applyProtection="1">
      <alignment horizontal="center"/>
      <protection/>
    </xf>
    <xf numFmtId="1" fontId="5" fillId="7" borderId="1" xfId="0" applyNumberFormat="1" applyFont="1" applyFill="1" applyBorder="1" applyAlignment="1" applyProtection="1">
      <alignment horizontal="center"/>
      <protection/>
    </xf>
    <xf numFmtId="0" fontId="0" fillId="5" borderId="0" xfId="0" applyFill="1" applyAlignment="1" applyProtection="1">
      <alignment horizontal="right"/>
      <protection/>
    </xf>
    <xf numFmtId="0" fontId="7" fillId="5" borderId="6" xfId="0" applyFont="1" applyFill="1" applyBorder="1" applyAlignment="1" applyProtection="1">
      <alignment/>
      <protection/>
    </xf>
    <xf numFmtId="0" fontId="7" fillId="5" borderId="7" xfId="0" applyFont="1" applyFill="1" applyBorder="1" applyAlignment="1" applyProtection="1">
      <alignment/>
      <protection/>
    </xf>
    <xf numFmtId="0" fontId="7" fillId="5" borderId="8" xfId="0" applyFont="1" applyFill="1" applyBorder="1" applyAlignment="1" applyProtection="1">
      <alignment/>
      <protection/>
    </xf>
    <xf numFmtId="0" fontId="5" fillId="5" borderId="3" xfId="0" applyFont="1" applyFill="1" applyBorder="1" applyAlignment="1" applyProtection="1">
      <alignment/>
      <protection/>
    </xf>
    <xf numFmtId="1" fontId="0" fillId="7" borderId="9" xfId="0" applyNumberFormat="1" applyFill="1" applyBorder="1" applyAlignment="1" applyProtection="1">
      <alignment/>
      <protection/>
    </xf>
    <xf numFmtId="0" fontId="5" fillId="5" borderId="10" xfId="0" applyFont="1" applyFill="1" applyBorder="1" applyAlignment="1" applyProtection="1">
      <alignment/>
      <protection/>
    </xf>
    <xf numFmtId="1" fontId="0" fillId="7" borderId="11" xfId="0" applyNumberFormat="1" applyFill="1" applyBorder="1" applyAlignment="1" applyProtection="1">
      <alignment/>
      <protection/>
    </xf>
    <xf numFmtId="0" fontId="7" fillId="5" borderId="0" xfId="0" applyFont="1" applyFill="1" applyAlignment="1" applyProtection="1">
      <alignment horizontal="right"/>
      <protection/>
    </xf>
    <xf numFmtId="0" fontId="10" fillId="5" borderId="0" xfId="0" applyFont="1" applyFill="1" applyAlignment="1" applyProtection="1">
      <alignment/>
      <protection/>
    </xf>
    <xf numFmtId="0" fontId="11" fillId="5" borderId="0" xfId="0" applyFont="1" applyFill="1" applyAlignment="1" applyProtection="1">
      <alignment/>
      <protection/>
    </xf>
    <xf numFmtId="1" fontId="5" fillId="7" borderId="12" xfId="0" applyNumberFormat="1" applyFont="1" applyFill="1" applyBorder="1" applyAlignment="1" applyProtection="1">
      <alignment horizontal="center"/>
      <protection/>
    </xf>
    <xf numFmtId="18" fontId="0" fillId="6" borderId="0" xfId="0" applyNumberFormat="1" applyFill="1" applyAlignment="1" applyProtection="1">
      <alignment/>
      <protection/>
    </xf>
    <xf numFmtId="0" fontId="13" fillId="5" borderId="0" xfId="0" applyFont="1" applyFill="1" applyBorder="1" applyAlignment="1" applyProtection="1">
      <alignment horizontal="center"/>
      <protection/>
    </xf>
    <xf numFmtId="0" fontId="0" fillId="0" borderId="0" xfId="0" applyAlignment="1">
      <alignment horizontal="left"/>
    </xf>
    <xf numFmtId="16" fontId="1" fillId="0" borderId="0" xfId="0" applyNumberFormat="1" applyFont="1" applyBorder="1" applyAlignment="1">
      <alignment horizontal="right"/>
    </xf>
    <xf numFmtId="18" fontId="1" fillId="0" borderId="0" xfId="0" applyNumberFormat="1" applyFont="1" applyBorder="1" applyAlignment="1">
      <alignment horizontal="right"/>
    </xf>
    <xf numFmtId="16" fontId="1" fillId="0" borderId="0" xfId="0" applyNumberFormat="1" applyFont="1" applyBorder="1" applyAlignment="1">
      <alignment horizontal="left"/>
    </xf>
    <xf numFmtId="18" fontId="1" fillId="0" borderId="0" xfId="0" applyNumberFormat="1" applyFont="1" applyBorder="1" applyAlignment="1">
      <alignment horizontal="left"/>
    </xf>
    <xf numFmtId="16" fontId="0" fillId="0" borderId="0" xfId="0" applyNumberFormat="1" applyAlignment="1">
      <alignment horizontal="left"/>
    </xf>
    <xf numFmtId="1" fontId="0" fillId="0" borderId="0" xfId="0" applyNumberFormat="1" applyFont="1" applyBorder="1" applyAlignment="1">
      <alignment horizontal="left"/>
    </xf>
    <xf numFmtId="1" fontId="1" fillId="0" borderId="0" xfId="0" applyNumberFormat="1" applyFont="1" applyBorder="1" applyAlignment="1">
      <alignment horizontal="left"/>
    </xf>
    <xf numFmtId="1" fontId="0" fillId="0" borderId="0" xfId="0" applyNumberFormat="1" applyAlignment="1">
      <alignment horizontal="left"/>
    </xf>
    <xf numFmtId="1" fontId="0" fillId="6" borderId="0" xfId="0" applyNumberFormat="1" applyFill="1" applyAlignment="1" applyProtection="1">
      <alignment/>
      <protection/>
    </xf>
    <xf numFmtId="1" fontId="0" fillId="6" borderId="0" xfId="0" applyNumberFormat="1" applyFill="1" applyAlignment="1" applyProtection="1">
      <alignment/>
      <protection/>
    </xf>
    <xf numFmtId="0" fontId="14" fillId="5" borderId="0" xfId="0" applyFont="1" applyFill="1" applyBorder="1" applyAlignment="1" applyProtection="1">
      <alignment/>
      <protection/>
    </xf>
    <xf numFmtId="0" fontId="17" fillId="5" borderId="0" xfId="0" applyFont="1" applyFill="1" applyBorder="1" applyAlignment="1">
      <alignment vertical="top"/>
    </xf>
    <xf numFmtId="0" fontId="17" fillId="5" borderId="5" xfId="0" applyFont="1" applyFill="1" applyBorder="1" applyAlignment="1">
      <alignment vertical="top"/>
    </xf>
    <xf numFmtId="0" fontId="0" fillId="5" borderId="5" xfId="0" applyFill="1" applyBorder="1" applyAlignment="1" applyProtection="1">
      <alignment horizontal="left"/>
      <protection/>
    </xf>
    <xf numFmtId="0" fontId="0" fillId="5" borderId="0" xfId="0" applyFill="1" applyBorder="1" applyAlignment="1" applyProtection="1">
      <alignment horizontal="left"/>
      <protection/>
    </xf>
    <xf numFmtId="0" fontId="0" fillId="2" borderId="1" xfId="0" applyFont="1" applyFill="1" applyBorder="1" applyAlignment="1">
      <alignment horizontal="center" vertical="top"/>
    </xf>
    <xf numFmtId="0" fontId="0" fillId="3" borderId="1" xfId="0" applyFont="1" applyFill="1" applyBorder="1" applyAlignment="1">
      <alignment horizontal="center" vertical="top"/>
    </xf>
    <xf numFmtId="18" fontId="5" fillId="7" borderId="1" xfId="0" applyNumberFormat="1" applyFont="1" applyFill="1" applyBorder="1" applyAlignment="1">
      <alignment horizontal="center" vertical="top"/>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15" fillId="5" borderId="8" xfId="0" applyFont="1" applyFill="1" applyBorder="1" applyAlignment="1" applyProtection="1">
      <alignment horizontal="center"/>
      <protection/>
    </xf>
    <xf numFmtId="0" fontId="0" fillId="0" borderId="8" xfId="0" applyBorder="1" applyAlignment="1">
      <alignment/>
    </xf>
    <xf numFmtId="0" fontId="0" fillId="0" borderId="6" xfId="0" applyBorder="1" applyAlignment="1">
      <alignment/>
    </xf>
    <xf numFmtId="0" fontId="6" fillId="5" borderId="5" xfId="0" applyFont="1" applyFill="1" applyBorder="1" applyAlignment="1" applyProtection="1">
      <alignment horizontal="left" vertical="top" wrapText="1"/>
      <protection/>
    </xf>
    <xf numFmtId="0" fontId="0" fillId="5" borderId="0" xfId="0" applyFill="1" applyBorder="1" applyAlignment="1" applyProtection="1">
      <alignment horizontal="left" vertical="top" wrapText="1"/>
      <protection/>
    </xf>
    <xf numFmtId="0" fontId="0" fillId="5" borderId="5" xfId="0" applyFill="1" applyBorder="1" applyAlignment="1" applyProtection="1">
      <alignment horizontal="left" vertical="top" wrapText="1"/>
      <protection/>
    </xf>
    <xf numFmtId="0" fontId="13" fillId="5" borderId="5" xfId="0" applyFont="1" applyFill="1" applyBorder="1" applyAlignment="1" applyProtection="1">
      <alignment vertical="top" wrapText="1"/>
      <protection/>
    </xf>
    <xf numFmtId="0" fontId="13" fillId="5" borderId="0" xfId="0" applyFont="1" applyFill="1" applyBorder="1" applyAlignment="1" applyProtection="1">
      <alignment vertical="top" wrapText="1"/>
      <protection/>
    </xf>
    <xf numFmtId="0" fontId="10" fillId="5" borderId="5" xfId="0" applyFont="1" applyFill="1" applyBorder="1" applyAlignment="1" applyProtection="1">
      <alignment vertical="top" wrapText="1"/>
      <protection/>
    </xf>
    <xf numFmtId="0" fontId="10" fillId="5" borderId="0" xfId="0" applyFont="1" applyFill="1" applyBorder="1" applyAlignment="1" applyProtection="1">
      <alignment vertical="top" wrapText="1"/>
      <protection/>
    </xf>
    <xf numFmtId="0" fontId="10" fillId="0" borderId="5" xfId="0" applyFont="1" applyBorder="1" applyAlignment="1" applyProtection="1">
      <alignment vertical="top" wrapText="1"/>
      <protection/>
    </xf>
    <xf numFmtId="0" fontId="10" fillId="0" borderId="0" xfId="0" applyFont="1" applyBorder="1" applyAlignment="1" applyProtection="1">
      <alignment vertical="top" wrapText="1"/>
      <protection/>
    </xf>
    <xf numFmtId="0" fontId="0" fillId="5" borderId="0" xfId="0" applyFont="1" applyFill="1" applyAlignment="1" applyProtection="1">
      <alignment vertical="top" wrapText="1"/>
      <protection/>
    </xf>
    <xf numFmtId="0" fontId="12" fillId="5" borderId="15" xfId="0" applyFont="1" applyFill="1" applyBorder="1" applyAlignment="1" applyProtection="1">
      <alignment horizontal="center"/>
      <protection/>
    </xf>
    <xf numFmtId="0" fontId="10" fillId="5" borderId="0" xfId="0" applyFont="1" applyFill="1" applyAlignment="1" applyProtection="1">
      <alignment vertical="top" wrapText="1"/>
      <protection/>
    </xf>
    <xf numFmtId="0" fontId="13" fillId="5" borderId="0" xfId="0" applyFont="1" applyFill="1" applyAlignment="1" applyProtection="1">
      <alignment vertical="top" wrapText="1"/>
      <protection/>
    </xf>
    <xf numFmtId="0" fontId="5" fillId="7" borderId="16" xfId="0" applyFont="1" applyFill="1" applyBorder="1" applyAlignment="1" applyProtection="1">
      <alignment horizontal="center"/>
      <protection/>
    </xf>
    <xf numFmtId="0" fontId="5" fillId="7" borderId="17" xfId="0" applyFont="1" applyFill="1" applyBorder="1" applyAlignment="1" applyProtection="1">
      <alignment horizontal="center"/>
      <protection/>
    </xf>
    <xf numFmtId="0" fontId="5" fillId="7" borderId="18" xfId="0" applyFont="1" applyFill="1" applyBorder="1" applyAlignment="1" applyProtection="1">
      <alignment horizontal="center"/>
      <protection/>
    </xf>
    <xf numFmtId="0" fontId="0" fillId="6" borderId="0" xfId="0" applyFill="1" applyAlignment="1" applyProtection="1">
      <alignment horizontal="center"/>
      <protection/>
    </xf>
    <xf numFmtId="0" fontId="10" fillId="0" borderId="0" xfId="0" applyFont="1" applyAlignment="1">
      <alignment vertical="top" wrapText="1"/>
    </xf>
    <xf numFmtId="0" fontId="10" fillId="0" borderId="5" xfId="0" applyFont="1" applyBorder="1" applyAlignment="1">
      <alignment vertical="top" wrapText="1"/>
    </xf>
    <xf numFmtId="0" fontId="0" fillId="0" borderId="5" xfId="0" applyBorder="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auto="1"/>
      </font>
      <fill>
        <patternFill>
          <bgColor rgb="FF00FF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Sunrise/Sunset</a:t>
            </a:r>
          </a:p>
        </c:rich>
      </c:tx>
      <c:layout/>
      <c:spPr>
        <a:noFill/>
        <a:ln>
          <a:noFill/>
        </a:ln>
      </c:spPr>
    </c:title>
    <c:plotArea>
      <c:layout>
        <c:manualLayout>
          <c:xMode val="edge"/>
          <c:yMode val="edge"/>
          <c:x val="0"/>
          <c:y val="0"/>
          <c:w val="1"/>
          <c:h val="1"/>
        </c:manualLayout>
      </c:layout>
      <c:scatterChart>
        <c:scatterStyle val="smooth"/>
        <c:varyColors val="0"/>
        <c:ser>
          <c:idx val="0"/>
          <c:order val="0"/>
          <c:tx>
            <c:strRef>
              <c:f>DST!$B$1</c:f>
              <c:strCache>
                <c:ptCount val="1"/>
                <c:pt idx="0">
                  <c:v>Sunrise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DST!$A$2:$A$367</c:f>
              <c:strCache>
                <c:ptCount val="366"/>
                <c:pt idx="0">
                  <c:v>37987</c:v>
                </c:pt>
                <c:pt idx="1">
                  <c:v>37988</c:v>
                </c:pt>
                <c:pt idx="2">
                  <c:v>37989</c:v>
                </c:pt>
                <c:pt idx="3">
                  <c:v>37990</c:v>
                </c:pt>
                <c:pt idx="4">
                  <c:v>37991</c:v>
                </c:pt>
                <c:pt idx="5">
                  <c:v>37992</c:v>
                </c:pt>
                <c:pt idx="6">
                  <c:v>37993</c:v>
                </c:pt>
                <c:pt idx="7">
                  <c:v>37994</c:v>
                </c:pt>
                <c:pt idx="8">
                  <c:v>37995</c:v>
                </c:pt>
                <c:pt idx="9">
                  <c:v>37996</c:v>
                </c:pt>
                <c:pt idx="10">
                  <c:v>37997</c:v>
                </c:pt>
                <c:pt idx="11">
                  <c:v>37998</c:v>
                </c:pt>
                <c:pt idx="12">
                  <c:v>37999</c:v>
                </c:pt>
                <c:pt idx="13">
                  <c:v>38000</c:v>
                </c:pt>
                <c:pt idx="14">
                  <c:v>38001</c:v>
                </c:pt>
                <c:pt idx="15">
                  <c:v>38002</c:v>
                </c:pt>
                <c:pt idx="16">
                  <c:v>38003</c:v>
                </c:pt>
                <c:pt idx="17">
                  <c:v>38004</c:v>
                </c:pt>
                <c:pt idx="18">
                  <c:v>38005</c:v>
                </c:pt>
                <c:pt idx="19">
                  <c:v>38006</c:v>
                </c:pt>
                <c:pt idx="20">
                  <c:v>38007</c:v>
                </c:pt>
                <c:pt idx="21">
                  <c:v>38008</c:v>
                </c:pt>
                <c:pt idx="22">
                  <c:v>38009</c:v>
                </c:pt>
                <c:pt idx="23">
                  <c:v>38010</c:v>
                </c:pt>
                <c:pt idx="24">
                  <c:v>38011</c:v>
                </c:pt>
                <c:pt idx="25">
                  <c:v>38012</c:v>
                </c:pt>
                <c:pt idx="26">
                  <c:v>38013</c:v>
                </c:pt>
                <c:pt idx="27">
                  <c:v>38014</c:v>
                </c:pt>
                <c:pt idx="28">
                  <c:v>38015</c:v>
                </c:pt>
                <c:pt idx="29">
                  <c:v>38016</c:v>
                </c:pt>
                <c:pt idx="30">
                  <c:v>38017</c:v>
                </c:pt>
                <c:pt idx="31">
                  <c:v>38018</c:v>
                </c:pt>
                <c:pt idx="32">
                  <c:v>38019</c:v>
                </c:pt>
                <c:pt idx="33">
                  <c:v>38020</c:v>
                </c:pt>
                <c:pt idx="34">
                  <c:v>38021</c:v>
                </c:pt>
                <c:pt idx="35">
                  <c:v>38022</c:v>
                </c:pt>
                <c:pt idx="36">
                  <c:v>38023</c:v>
                </c:pt>
                <c:pt idx="37">
                  <c:v>38024</c:v>
                </c:pt>
                <c:pt idx="38">
                  <c:v>38025</c:v>
                </c:pt>
                <c:pt idx="39">
                  <c:v>38026</c:v>
                </c:pt>
                <c:pt idx="40">
                  <c:v>38027</c:v>
                </c:pt>
                <c:pt idx="41">
                  <c:v>38028</c:v>
                </c:pt>
                <c:pt idx="42">
                  <c:v>38029</c:v>
                </c:pt>
                <c:pt idx="43">
                  <c:v>38030</c:v>
                </c:pt>
                <c:pt idx="44">
                  <c:v>38031</c:v>
                </c:pt>
                <c:pt idx="45">
                  <c:v>38032</c:v>
                </c:pt>
                <c:pt idx="46">
                  <c:v>38033</c:v>
                </c:pt>
                <c:pt idx="47">
                  <c:v>38034</c:v>
                </c:pt>
                <c:pt idx="48">
                  <c:v>38035</c:v>
                </c:pt>
                <c:pt idx="49">
                  <c:v>38036</c:v>
                </c:pt>
                <c:pt idx="50">
                  <c:v>38037</c:v>
                </c:pt>
                <c:pt idx="51">
                  <c:v>38038</c:v>
                </c:pt>
                <c:pt idx="52">
                  <c:v>38039</c:v>
                </c:pt>
                <c:pt idx="53">
                  <c:v>38040</c:v>
                </c:pt>
                <c:pt idx="54">
                  <c:v>38041</c:v>
                </c:pt>
                <c:pt idx="55">
                  <c:v>38042</c:v>
                </c:pt>
                <c:pt idx="56">
                  <c:v>38043</c:v>
                </c:pt>
                <c:pt idx="57">
                  <c:v>38044</c:v>
                </c:pt>
                <c:pt idx="58">
                  <c:v>38045</c:v>
                </c:pt>
                <c:pt idx="59">
                  <c:v>38046</c:v>
                </c:pt>
                <c:pt idx="60">
                  <c:v>38047</c:v>
                </c:pt>
                <c:pt idx="61">
                  <c:v>38048</c:v>
                </c:pt>
                <c:pt idx="62">
                  <c:v>38049</c:v>
                </c:pt>
                <c:pt idx="63">
                  <c:v>38050</c:v>
                </c:pt>
                <c:pt idx="64">
                  <c:v>38051</c:v>
                </c:pt>
                <c:pt idx="65">
                  <c:v>38052</c:v>
                </c:pt>
                <c:pt idx="66">
                  <c:v>38053</c:v>
                </c:pt>
                <c:pt idx="67">
                  <c:v>38054</c:v>
                </c:pt>
                <c:pt idx="68">
                  <c:v>38055</c:v>
                </c:pt>
                <c:pt idx="69">
                  <c:v>38056</c:v>
                </c:pt>
                <c:pt idx="70">
                  <c:v>38057</c:v>
                </c:pt>
                <c:pt idx="71">
                  <c:v>38058</c:v>
                </c:pt>
                <c:pt idx="72">
                  <c:v>38059</c:v>
                </c:pt>
                <c:pt idx="73">
                  <c:v>38060</c:v>
                </c:pt>
                <c:pt idx="74">
                  <c:v>38061</c:v>
                </c:pt>
                <c:pt idx="75">
                  <c:v>38062</c:v>
                </c:pt>
                <c:pt idx="76">
                  <c:v>38063</c:v>
                </c:pt>
                <c:pt idx="77">
                  <c:v>38064</c:v>
                </c:pt>
                <c:pt idx="78">
                  <c:v>38065</c:v>
                </c:pt>
                <c:pt idx="79">
                  <c:v>38066</c:v>
                </c:pt>
                <c:pt idx="80">
                  <c:v>38067</c:v>
                </c:pt>
                <c:pt idx="81">
                  <c:v>38068</c:v>
                </c:pt>
                <c:pt idx="82">
                  <c:v>38069</c:v>
                </c:pt>
                <c:pt idx="83">
                  <c:v>38070</c:v>
                </c:pt>
                <c:pt idx="84">
                  <c:v>38071</c:v>
                </c:pt>
                <c:pt idx="85">
                  <c:v>38072</c:v>
                </c:pt>
                <c:pt idx="86">
                  <c:v>38073</c:v>
                </c:pt>
                <c:pt idx="87">
                  <c:v>38074</c:v>
                </c:pt>
                <c:pt idx="88">
                  <c:v>38075</c:v>
                </c:pt>
                <c:pt idx="89">
                  <c:v>38076</c:v>
                </c:pt>
                <c:pt idx="90">
                  <c:v>38077</c:v>
                </c:pt>
                <c:pt idx="91">
                  <c:v>38078</c:v>
                </c:pt>
                <c:pt idx="92">
                  <c:v>38079</c:v>
                </c:pt>
                <c:pt idx="93">
                  <c:v>38080</c:v>
                </c:pt>
                <c:pt idx="94">
                  <c:v>38081</c:v>
                </c:pt>
                <c:pt idx="95">
                  <c:v>38082</c:v>
                </c:pt>
                <c:pt idx="96">
                  <c:v>38083</c:v>
                </c:pt>
                <c:pt idx="97">
                  <c:v>38084</c:v>
                </c:pt>
                <c:pt idx="98">
                  <c:v>38085</c:v>
                </c:pt>
                <c:pt idx="99">
                  <c:v>38086</c:v>
                </c:pt>
                <c:pt idx="100">
                  <c:v>38087</c:v>
                </c:pt>
                <c:pt idx="101">
                  <c:v>38088</c:v>
                </c:pt>
                <c:pt idx="102">
                  <c:v>38089</c:v>
                </c:pt>
                <c:pt idx="103">
                  <c:v>38090</c:v>
                </c:pt>
                <c:pt idx="104">
                  <c:v>38091</c:v>
                </c:pt>
                <c:pt idx="105">
                  <c:v>38092</c:v>
                </c:pt>
                <c:pt idx="106">
                  <c:v>38093</c:v>
                </c:pt>
                <c:pt idx="107">
                  <c:v>38094</c:v>
                </c:pt>
                <c:pt idx="108">
                  <c:v>38095</c:v>
                </c:pt>
                <c:pt idx="109">
                  <c:v>38096</c:v>
                </c:pt>
                <c:pt idx="110">
                  <c:v>38097</c:v>
                </c:pt>
                <c:pt idx="111">
                  <c:v>38098</c:v>
                </c:pt>
                <c:pt idx="112">
                  <c:v>38099</c:v>
                </c:pt>
                <c:pt idx="113">
                  <c:v>38100</c:v>
                </c:pt>
                <c:pt idx="114">
                  <c:v>38101</c:v>
                </c:pt>
                <c:pt idx="115">
                  <c:v>38102</c:v>
                </c:pt>
                <c:pt idx="116">
                  <c:v>38103</c:v>
                </c:pt>
                <c:pt idx="117">
                  <c:v>38104</c:v>
                </c:pt>
                <c:pt idx="118">
                  <c:v>38105</c:v>
                </c:pt>
                <c:pt idx="119">
                  <c:v>38106</c:v>
                </c:pt>
                <c:pt idx="120">
                  <c:v>38107</c:v>
                </c:pt>
                <c:pt idx="121">
                  <c:v>38108</c:v>
                </c:pt>
                <c:pt idx="122">
                  <c:v>38109</c:v>
                </c:pt>
                <c:pt idx="123">
                  <c:v>38110</c:v>
                </c:pt>
                <c:pt idx="124">
                  <c:v>38111</c:v>
                </c:pt>
                <c:pt idx="125">
                  <c:v>38112</c:v>
                </c:pt>
                <c:pt idx="126">
                  <c:v>38113</c:v>
                </c:pt>
                <c:pt idx="127">
                  <c:v>38114</c:v>
                </c:pt>
                <c:pt idx="128">
                  <c:v>38115</c:v>
                </c:pt>
                <c:pt idx="129">
                  <c:v>38116</c:v>
                </c:pt>
                <c:pt idx="130">
                  <c:v>38117</c:v>
                </c:pt>
                <c:pt idx="131">
                  <c:v>38118</c:v>
                </c:pt>
                <c:pt idx="132">
                  <c:v>38119</c:v>
                </c:pt>
                <c:pt idx="133">
                  <c:v>38120</c:v>
                </c:pt>
                <c:pt idx="134">
                  <c:v>38121</c:v>
                </c:pt>
                <c:pt idx="135">
                  <c:v>38122</c:v>
                </c:pt>
                <c:pt idx="136">
                  <c:v>38123</c:v>
                </c:pt>
                <c:pt idx="137">
                  <c:v>38124</c:v>
                </c:pt>
                <c:pt idx="138">
                  <c:v>38125</c:v>
                </c:pt>
                <c:pt idx="139">
                  <c:v>38126</c:v>
                </c:pt>
                <c:pt idx="140">
                  <c:v>38127</c:v>
                </c:pt>
                <c:pt idx="141">
                  <c:v>38128</c:v>
                </c:pt>
                <c:pt idx="142">
                  <c:v>38129</c:v>
                </c:pt>
                <c:pt idx="143">
                  <c:v>38130</c:v>
                </c:pt>
                <c:pt idx="144">
                  <c:v>38131</c:v>
                </c:pt>
                <c:pt idx="145">
                  <c:v>38132</c:v>
                </c:pt>
                <c:pt idx="146">
                  <c:v>38133</c:v>
                </c:pt>
                <c:pt idx="147">
                  <c:v>38134</c:v>
                </c:pt>
                <c:pt idx="148">
                  <c:v>38135</c:v>
                </c:pt>
                <c:pt idx="149">
                  <c:v>38136</c:v>
                </c:pt>
                <c:pt idx="150">
                  <c:v>38137</c:v>
                </c:pt>
                <c:pt idx="151">
                  <c:v>38138</c:v>
                </c:pt>
                <c:pt idx="152">
                  <c:v>38139</c:v>
                </c:pt>
                <c:pt idx="153">
                  <c:v>38140</c:v>
                </c:pt>
                <c:pt idx="154">
                  <c:v>38141</c:v>
                </c:pt>
                <c:pt idx="155">
                  <c:v>38142</c:v>
                </c:pt>
                <c:pt idx="156">
                  <c:v>38143</c:v>
                </c:pt>
                <c:pt idx="157">
                  <c:v>38144</c:v>
                </c:pt>
                <c:pt idx="158">
                  <c:v>38145</c:v>
                </c:pt>
                <c:pt idx="159">
                  <c:v>38146</c:v>
                </c:pt>
                <c:pt idx="160">
                  <c:v>38147</c:v>
                </c:pt>
                <c:pt idx="161">
                  <c:v>38148</c:v>
                </c:pt>
                <c:pt idx="162">
                  <c:v>38149</c:v>
                </c:pt>
                <c:pt idx="163">
                  <c:v>38150</c:v>
                </c:pt>
                <c:pt idx="164">
                  <c:v>38151</c:v>
                </c:pt>
                <c:pt idx="165">
                  <c:v>38152</c:v>
                </c:pt>
                <c:pt idx="166">
                  <c:v>38153</c:v>
                </c:pt>
                <c:pt idx="167">
                  <c:v>38154</c:v>
                </c:pt>
                <c:pt idx="168">
                  <c:v>38155</c:v>
                </c:pt>
                <c:pt idx="169">
                  <c:v>38156</c:v>
                </c:pt>
                <c:pt idx="170">
                  <c:v>38157</c:v>
                </c:pt>
                <c:pt idx="171">
                  <c:v>38158</c:v>
                </c:pt>
                <c:pt idx="172">
                  <c:v>38159</c:v>
                </c:pt>
                <c:pt idx="173">
                  <c:v>38160</c:v>
                </c:pt>
                <c:pt idx="174">
                  <c:v>38161</c:v>
                </c:pt>
                <c:pt idx="175">
                  <c:v>38162</c:v>
                </c:pt>
                <c:pt idx="176">
                  <c:v>38163</c:v>
                </c:pt>
                <c:pt idx="177">
                  <c:v>38164</c:v>
                </c:pt>
                <c:pt idx="178">
                  <c:v>38165</c:v>
                </c:pt>
                <c:pt idx="179">
                  <c:v>38166</c:v>
                </c:pt>
                <c:pt idx="180">
                  <c:v>38167</c:v>
                </c:pt>
                <c:pt idx="181">
                  <c:v>38168</c:v>
                </c:pt>
                <c:pt idx="182">
                  <c:v>38169</c:v>
                </c:pt>
                <c:pt idx="183">
                  <c:v>38170</c:v>
                </c:pt>
                <c:pt idx="184">
                  <c:v>38171</c:v>
                </c:pt>
                <c:pt idx="185">
                  <c:v>38172</c:v>
                </c:pt>
                <c:pt idx="186">
                  <c:v>38173</c:v>
                </c:pt>
                <c:pt idx="187">
                  <c:v>38174</c:v>
                </c:pt>
                <c:pt idx="188">
                  <c:v>38175</c:v>
                </c:pt>
                <c:pt idx="189">
                  <c:v>38176</c:v>
                </c:pt>
                <c:pt idx="190">
                  <c:v>38177</c:v>
                </c:pt>
                <c:pt idx="191">
                  <c:v>38178</c:v>
                </c:pt>
                <c:pt idx="192">
                  <c:v>38179</c:v>
                </c:pt>
                <c:pt idx="193">
                  <c:v>38180</c:v>
                </c:pt>
                <c:pt idx="194">
                  <c:v>38181</c:v>
                </c:pt>
                <c:pt idx="195">
                  <c:v>38182</c:v>
                </c:pt>
                <c:pt idx="196">
                  <c:v>38183</c:v>
                </c:pt>
                <c:pt idx="197">
                  <c:v>38184</c:v>
                </c:pt>
                <c:pt idx="198">
                  <c:v>38185</c:v>
                </c:pt>
                <c:pt idx="199">
                  <c:v>38186</c:v>
                </c:pt>
                <c:pt idx="200">
                  <c:v>38187</c:v>
                </c:pt>
                <c:pt idx="201">
                  <c:v>38188</c:v>
                </c:pt>
                <c:pt idx="202">
                  <c:v>38189</c:v>
                </c:pt>
                <c:pt idx="203">
                  <c:v>38190</c:v>
                </c:pt>
                <c:pt idx="204">
                  <c:v>38191</c:v>
                </c:pt>
                <c:pt idx="205">
                  <c:v>38192</c:v>
                </c:pt>
                <c:pt idx="206">
                  <c:v>38193</c:v>
                </c:pt>
                <c:pt idx="207">
                  <c:v>38194</c:v>
                </c:pt>
                <c:pt idx="208">
                  <c:v>38195</c:v>
                </c:pt>
                <c:pt idx="209">
                  <c:v>38196</c:v>
                </c:pt>
                <c:pt idx="210">
                  <c:v>38197</c:v>
                </c:pt>
                <c:pt idx="211">
                  <c:v>38198</c:v>
                </c:pt>
                <c:pt idx="212">
                  <c:v>38199</c:v>
                </c:pt>
                <c:pt idx="213">
                  <c:v>38200</c:v>
                </c:pt>
                <c:pt idx="214">
                  <c:v>38201</c:v>
                </c:pt>
                <c:pt idx="215">
                  <c:v>38202</c:v>
                </c:pt>
                <c:pt idx="216">
                  <c:v>38203</c:v>
                </c:pt>
                <c:pt idx="217">
                  <c:v>38204</c:v>
                </c:pt>
                <c:pt idx="218">
                  <c:v>38205</c:v>
                </c:pt>
                <c:pt idx="219">
                  <c:v>38206</c:v>
                </c:pt>
                <c:pt idx="220">
                  <c:v>38207</c:v>
                </c:pt>
                <c:pt idx="221">
                  <c:v>38208</c:v>
                </c:pt>
                <c:pt idx="222">
                  <c:v>38209</c:v>
                </c:pt>
                <c:pt idx="223">
                  <c:v>38210</c:v>
                </c:pt>
                <c:pt idx="224">
                  <c:v>38211</c:v>
                </c:pt>
                <c:pt idx="225">
                  <c:v>38212</c:v>
                </c:pt>
                <c:pt idx="226">
                  <c:v>38213</c:v>
                </c:pt>
                <c:pt idx="227">
                  <c:v>38214</c:v>
                </c:pt>
                <c:pt idx="228">
                  <c:v>38215</c:v>
                </c:pt>
                <c:pt idx="229">
                  <c:v>38216</c:v>
                </c:pt>
                <c:pt idx="230">
                  <c:v>38217</c:v>
                </c:pt>
                <c:pt idx="231">
                  <c:v>38218</c:v>
                </c:pt>
                <c:pt idx="232">
                  <c:v>38219</c:v>
                </c:pt>
                <c:pt idx="233">
                  <c:v>38220</c:v>
                </c:pt>
                <c:pt idx="234">
                  <c:v>38221</c:v>
                </c:pt>
                <c:pt idx="235">
                  <c:v>38222</c:v>
                </c:pt>
                <c:pt idx="236">
                  <c:v>38223</c:v>
                </c:pt>
                <c:pt idx="237">
                  <c:v>38224</c:v>
                </c:pt>
                <c:pt idx="238">
                  <c:v>38225</c:v>
                </c:pt>
                <c:pt idx="239">
                  <c:v>38226</c:v>
                </c:pt>
                <c:pt idx="240">
                  <c:v>38227</c:v>
                </c:pt>
                <c:pt idx="241">
                  <c:v>38228</c:v>
                </c:pt>
                <c:pt idx="242">
                  <c:v>38229</c:v>
                </c:pt>
                <c:pt idx="243">
                  <c:v>38230</c:v>
                </c:pt>
                <c:pt idx="244">
                  <c:v>38231</c:v>
                </c:pt>
                <c:pt idx="245">
                  <c:v>38232</c:v>
                </c:pt>
                <c:pt idx="246">
                  <c:v>38233</c:v>
                </c:pt>
                <c:pt idx="247">
                  <c:v>38234</c:v>
                </c:pt>
                <c:pt idx="248">
                  <c:v>38235</c:v>
                </c:pt>
                <c:pt idx="249">
                  <c:v>38236</c:v>
                </c:pt>
                <c:pt idx="250">
                  <c:v>38237</c:v>
                </c:pt>
                <c:pt idx="251">
                  <c:v>38238</c:v>
                </c:pt>
                <c:pt idx="252">
                  <c:v>38239</c:v>
                </c:pt>
                <c:pt idx="253">
                  <c:v>38240</c:v>
                </c:pt>
                <c:pt idx="254">
                  <c:v>38241</c:v>
                </c:pt>
                <c:pt idx="255">
                  <c:v>38242</c:v>
                </c:pt>
                <c:pt idx="256">
                  <c:v>38243</c:v>
                </c:pt>
                <c:pt idx="257">
                  <c:v>38244</c:v>
                </c:pt>
                <c:pt idx="258">
                  <c:v>38245</c:v>
                </c:pt>
                <c:pt idx="259">
                  <c:v>38246</c:v>
                </c:pt>
                <c:pt idx="260">
                  <c:v>38247</c:v>
                </c:pt>
                <c:pt idx="261">
                  <c:v>38248</c:v>
                </c:pt>
                <c:pt idx="262">
                  <c:v>38249</c:v>
                </c:pt>
                <c:pt idx="263">
                  <c:v>38250</c:v>
                </c:pt>
                <c:pt idx="264">
                  <c:v>38251</c:v>
                </c:pt>
                <c:pt idx="265">
                  <c:v>38252</c:v>
                </c:pt>
                <c:pt idx="266">
                  <c:v>38253</c:v>
                </c:pt>
                <c:pt idx="267">
                  <c:v>38254</c:v>
                </c:pt>
                <c:pt idx="268">
                  <c:v>38255</c:v>
                </c:pt>
                <c:pt idx="269">
                  <c:v>38256</c:v>
                </c:pt>
                <c:pt idx="270">
                  <c:v>38257</c:v>
                </c:pt>
                <c:pt idx="271">
                  <c:v>38258</c:v>
                </c:pt>
                <c:pt idx="272">
                  <c:v>38259</c:v>
                </c:pt>
                <c:pt idx="273">
                  <c:v>38260</c:v>
                </c:pt>
                <c:pt idx="274">
                  <c:v>38261</c:v>
                </c:pt>
                <c:pt idx="275">
                  <c:v>38262</c:v>
                </c:pt>
                <c:pt idx="276">
                  <c:v>38263</c:v>
                </c:pt>
                <c:pt idx="277">
                  <c:v>38264</c:v>
                </c:pt>
                <c:pt idx="278">
                  <c:v>38265</c:v>
                </c:pt>
                <c:pt idx="279">
                  <c:v>38266</c:v>
                </c:pt>
                <c:pt idx="280">
                  <c:v>38267</c:v>
                </c:pt>
                <c:pt idx="281">
                  <c:v>38268</c:v>
                </c:pt>
                <c:pt idx="282">
                  <c:v>38269</c:v>
                </c:pt>
                <c:pt idx="283">
                  <c:v>38270</c:v>
                </c:pt>
                <c:pt idx="284">
                  <c:v>38271</c:v>
                </c:pt>
                <c:pt idx="285">
                  <c:v>38272</c:v>
                </c:pt>
                <c:pt idx="286">
                  <c:v>38273</c:v>
                </c:pt>
                <c:pt idx="287">
                  <c:v>38274</c:v>
                </c:pt>
                <c:pt idx="288">
                  <c:v>38275</c:v>
                </c:pt>
                <c:pt idx="289">
                  <c:v>38276</c:v>
                </c:pt>
                <c:pt idx="290">
                  <c:v>38277</c:v>
                </c:pt>
                <c:pt idx="291">
                  <c:v>38278</c:v>
                </c:pt>
                <c:pt idx="292">
                  <c:v>38279</c:v>
                </c:pt>
                <c:pt idx="293">
                  <c:v>38280</c:v>
                </c:pt>
                <c:pt idx="294">
                  <c:v>38281</c:v>
                </c:pt>
                <c:pt idx="295">
                  <c:v>38282</c:v>
                </c:pt>
                <c:pt idx="296">
                  <c:v>38283</c:v>
                </c:pt>
                <c:pt idx="297">
                  <c:v>38284</c:v>
                </c:pt>
                <c:pt idx="298">
                  <c:v>38285</c:v>
                </c:pt>
                <c:pt idx="299">
                  <c:v>38286</c:v>
                </c:pt>
                <c:pt idx="300">
                  <c:v>38287</c:v>
                </c:pt>
                <c:pt idx="301">
                  <c:v>38288</c:v>
                </c:pt>
                <c:pt idx="302">
                  <c:v>38289</c:v>
                </c:pt>
                <c:pt idx="303">
                  <c:v>38290</c:v>
                </c:pt>
                <c:pt idx="304">
                  <c:v>38291</c:v>
                </c:pt>
                <c:pt idx="305">
                  <c:v>38292</c:v>
                </c:pt>
                <c:pt idx="306">
                  <c:v>38293</c:v>
                </c:pt>
                <c:pt idx="307">
                  <c:v>38294</c:v>
                </c:pt>
                <c:pt idx="308">
                  <c:v>38295</c:v>
                </c:pt>
                <c:pt idx="309">
                  <c:v>38296</c:v>
                </c:pt>
                <c:pt idx="310">
                  <c:v>38297</c:v>
                </c:pt>
                <c:pt idx="311">
                  <c:v>38298</c:v>
                </c:pt>
                <c:pt idx="312">
                  <c:v>38299</c:v>
                </c:pt>
                <c:pt idx="313">
                  <c:v>38300</c:v>
                </c:pt>
                <c:pt idx="314">
                  <c:v>38301</c:v>
                </c:pt>
                <c:pt idx="315">
                  <c:v>38302</c:v>
                </c:pt>
                <c:pt idx="316">
                  <c:v>38303</c:v>
                </c:pt>
                <c:pt idx="317">
                  <c:v>38304</c:v>
                </c:pt>
                <c:pt idx="318">
                  <c:v>38305</c:v>
                </c:pt>
                <c:pt idx="319">
                  <c:v>38306</c:v>
                </c:pt>
                <c:pt idx="320">
                  <c:v>38307</c:v>
                </c:pt>
                <c:pt idx="321">
                  <c:v>38308</c:v>
                </c:pt>
                <c:pt idx="322">
                  <c:v>38309</c:v>
                </c:pt>
                <c:pt idx="323">
                  <c:v>38310</c:v>
                </c:pt>
                <c:pt idx="324">
                  <c:v>38311</c:v>
                </c:pt>
                <c:pt idx="325">
                  <c:v>38312</c:v>
                </c:pt>
                <c:pt idx="326">
                  <c:v>38313</c:v>
                </c:pt>
                <c:pt idx="327">
                  <c:v>38314</c:v>
                </c:pt>
                <c:pt idx="328">
                  <c:v>38315</c:v>
                </c:pt>
                <c:pt idx="329">
                  <c:v>38316</c:v>
                </c:pt>
                <c:pt idx="330">
                  <c:v>38317</c:v>
                </c:pt>
                <c:pt idx="331">
                  <c:v>38318</c:v>
                </c:pt>
                <c:pt idx="332">
                  <c:v>38319</c:v>
                </c:pt>
                <c:pt idx="333">
                  <c:v>38320</c:v>
                </c:pt>
                <c:pt idx="334">
                  <c:v>38321</c:v>
                </c:pt>
                <c:pt idx="335">
                  <c:v>38322</c:v>
                </c:pt>
                <c:pt idx="336">
                  <c:v>38323</c:v>
                </c:pt>
                <c:pt idx="337">
                  <c:v>38324</c:v>
                </c:pt>
                <c:pt idx="338">
                  <c:v>38325</c:v>
                </c:pt>
                <c:pt idx="339">
                  <c:v>38326</c:v>
                </c:pt>
                <c:pt idx="340">
                  <c:v>38327</c:v>
                </c:pt>
                <c:pt idx="341">
                  <c:v>38328</c:v>
                </c:pt>
                <c:pt idx="342">
                  <c:v>38329</c:v>
                </c:pt>
                <c:pt idx="343">
                  <c:v>38330</c:v>
                </c:pt>
                <c:pt idx="344">
                  <c:v>38331</c:v>
                </c:pt>
                <c:pt idx="345">
                  <c:v>38332</c:v>
                </c:pt>
                <c:pt idx="346">
                  <c:v>38333</c:v>
                </c:pt>
                <c:pt idx="347">
                  <c:v>38334</c:v>
                </c:pt>
                <c:pt idx="348">
                  <c:v>38335</c:v>
                </c:pt>
                <c:pt idx="349">
                  <c:v>38336</c:v>
                </c:pt>
                <c:pt idx="350">
                  <c:v>38337</c:v>
                </c:pt>
                <c:pt idx="351">
                  <c:v>38338</c:v>
                </c:pt>
                <c:pt idx="352">
                  <c:v>38339</c:v>
                </c:pt>
                <c:pt idx="353">
                  <c:v>38340</c:v>
                </c:pt>
                <c:pt idx="354">
                  <c:v>38341</c:v>
                </c:pt>
                <c:pt idx="355">
                  <c:v>38342</c:v>
                </c:pt>
                <c:pt idx="356">
                  <c:v>38343</c:v>
                </c:pt>
                <c:pt idx="357">
                  <c:v>38344</c:v>
                </c:pt>
                <c:pt idx="358">
                  <c:v>38345</c:v>
                </c:pt>
                <c:pt idx="359">
                  <c:v>38346</c:v>
                </c:pt>
                <c:pt idx="360">
                  <c:v>38347</c:v>
                </c:pt>
                <c:pt idx="361">
                  <c:v>38348</c:v>
                </c:pt>
                <c:pt idx="362">
                  <c:v>38349</c:v>
                </c:pt>
                <c:pt idx="363">
                  <c:v>38350</c:v>
                </c:pt>
                <c:pt idx="364">
                  <c:v>38351</c:v>
                </c:pt>
                <c:pt idx="365">
                  <c:v>38352</c:v>
                </c:pt>
              </c:strCache>
            </c:strRef>
          </c:xVal>
          <c:yVal>
            <c:numRef>
              <c:f>DST!$B$2:$B$367</c:f>
              <c:numCache>
                <c:ptCount val="366"/>
                <c:pt idx="0">
                  <c:v>0.3444444444444445</c:v>
                </c:pt>
                <c:pt idx="1">
                  <c:v>0.3444444444444445</c:v>
                </c:pt>
                <c:pt idx="2">
                  <c:v>0.3444444444444445</c:v>
                </c:pt>
                <c:pt idx="3">
                  <c:v>0.3444444444444445</c:v>
                </c:pt>
                <c:pt idx="4">
                  <c:v>0.34375</c:v>
                </c:pt>
                <c:pt idx="5">
                  <c:v>0.34375</c:v>
                </c:pt>
                <c:pt idx="6">
                  <c:v>0.3430555555555555</c:v>
                </c:pt>
                <c:pt idx="7">
                  <c:v>0.3430555555555555</c:v>
                </c:pt>
                <c:pt idx="8">
                  <c:v>0.3423611111111111</c:v>
                </c:pt>
                <c:pt idx="9">
                  <c:v>0.3423611111111111</c:v>
                </c:pt>
                <c:pt idx="10">
                  <c:v>0.3416666666666666</c:v>
                </c:pt>
                <c:pt idx="11">
                  <c:v>0.34097222222222223</c:v>
                </c:pt>
                <c:pt idx="12">
                  <c:v>0.34097222222222223</c:v>
                </c:pt>
                <c:pt idx="13">
                  <c:v>0.34027777777777773</c:v>
                </c:pt>
                <c:pt idx="14">
                  <c:v>0.33958333333333335</c:v>
                </c:pt>
                <c:pt idx="15">
                  <c:v>0.33888888888888885</c:v>
                </c:pt>
                <c:pt idx="16">
                  <c:v>0.33819444444444446</c:v>
                </c:pt>
                <c:pt idx="17">
                  <c:v>0.3375</c:v>
                </c:pt>
                <c:pt idx="18">
                  <c:v>0.3368055555555556</c:v>
                </c:pt>
                <c:pt idx="19">
                  <c:v>0.3361111111111111</c:v>
                </c:pt>
                <c:pt idx="20">
                  <c:v>0.3354166666666667</c:v>
                </c:pt>
                <c:pt idx="21">
                  <c:v>0.3347222222222222</c:v>
                </c:pt>
                <c:pt idx="22">
                  <c:v>0.3333333333333333</c:v>
                </c:pt>
                <c:pt idx="23">
                  <c:v>0.3326388888888889</c:v>
                </c:pt>
                <c:pt idx="24">
                  <c:v>0.33194444444444443</c:v>
                </c:pt>
                <c:pt idx="25">
                  <c:v>0.33055555555555555</c:v>
                </c:pt>
                <c:pt idx="26">
                  <c:v>0.3298611111111111</c:v>
                </c:pt>
                <c:pt idx="27">
                  <c:v>0.32916666666666666</c:v>
                </c:pt>
                <c:pt idx="28">
                  <c:v>0.3277777777777778</c:v>
                </c:pt>
                <c:pt idx="29">
                  <c:v>0.32708333333333334</c:v>
                </c:pt>
                <c:pt idx="30">
                  <c:v>0.32569444444444445</c:v>
                </c:pt>
                <c:pt idx="31">
                  <c:v>0.32430555555555557</c:v>
                </c:pt>
                <c:pt idx="32">
                  <c:v>0.3236111111111111</c:v>
                </c:pt>
                <c:pt idx="33">
                  <c:v>0.32222222222222224</c:v>
                </c:pt>
                <c:pt idx="34">
                  <c:v>0.32083333333333336</c:v>
                </c:pt>
                <c:pt idx="35">
                  <c:v>0.3201388888888889</c:v>
                </c:pt>
                <c:pt idx="36">
                  <c:v>0.31875</c:v>
                </c:pt>
                <c:pt idx="37">
                  <c:v>0.31736111111111115</c:v>
                </c:pt>
                <c:pt idx="38">
                  <c:v>0.3159722222222222</c:v>
                </c:pt>
                <c:pt idx="39">
                  <c:v>0.31527777777777777</c:v>
                </c:pt>
                <c:pt idx="40">
                  <c:v>0.3138888888888889</c:v>
                </c:pt>
                <c:pt idx="41">
                  <c:v>0.3125</c:v>
                </c:pt>
                <c:pt idx="42">
                  <c:v>0.3111111111111111</c:v>
                </c:pt>
                <c:pt idx="43">
                  <c:v>0.30972222222222223</c:v>
                </c:pt>
                <c:pt idx="44">
                  <c:v>0.30833333333333335</c:v>
                </c:pt>
                <c:pt idx="45">
                  <c:v>0.3069444444444444</c:v>
                </c:pt>
                <c:pt idx="46">
                  <c:v>0.3055555555555555</c:v>
                </c:pt>
                <c:pt idx="47">
                  <c:v>0.30416666666666664</c:v>
                </c:pt>
                <c:pt idx="48">
                  <c:v>0.30277777777777776</c:v>
                </c:pt>
                <c:pt idx="49">
                  <c:v>0.3013888888888889</c:v>
                </c:pt>
                <c:pt idx="50">
                  <c:v>0.3</c:v>
                </c:pt>
                <c:pt idx="51">
                  <c:v>0.2986111111111111</c:v>
                </c:pt>
                <c:pt idx="52">
                  <c:v>0.2965277777777778</c:v>
                </c:pt>
                <c:pt idx="53">
                  <c:v>0.2951388888888889</c:v>
                </c:pt>
                <c:pt idx="54">
                  <c:v>0.29375</c:v>
                </c:pt>
                <c:pt idx="55">
                  <c:v>0.2923611111111111</c:v>
                </c:pt>
                <c:pt idx="56">
                  <c:v>0.29097222222222224</c:v>
                </c:pt>
                <c:pt idx="57">
                  <c:v>0.28958333333333336</c:v>
                </c:pt>
                <c:pt idx="58">
                  <c:v>0.2875</c:v>
                </c:pt>
                <c:pt idx="59">
                  <c:v>0.28611111111111115</c:v>
                </c:pt>
                <c:pt idx="60">
                  <c:v>0.2847222222222222</c:v>
                </c:pt>
                <c:pt idx="61">
                  <c:v>0.2833333333333333</c:v>
                </c:pt>
                <c:pt idx="62">
                  <c:v>0.28125</c:v>
                </c:pt>
                <c:pt idx="63">
                  <c:v>0.2798611111111111</c:v>
                </c:pt>
                <c:pt idx="64">
                  <c:v>0.27847222222222223</c:v>
                </c:pt>
                <c:pt idx="65">
                  <c:v>0.27708333333333335</c:v>
                </c:pt>
                <c:pt idx="66">
                  <c:v>0.275</c:v>
                </c:pt>
                <c:pt idx="67">
                  <c:v>0.2736111111111111</c:v>
                </c:pt>
                <c:pt idx="68">
                  <c:v>0.2722222222222222</c:v>
                </c:pt>
                <c:pt idx="69">
                  <c:v>0.2701388888888889</c:v>
                </c:pt>
                <c:pt idx="70">
                  <c:v>0.26875</c:v>
                </c:pt>
                <c:pt idx="71">
                  <c:v>0.2673611111111111</c:v>
                </c:pt>
                <c:pt idx="72">
                  <c:v>0.2652777777777778</c:v>
                </c:pt>
                <c:pt idx="73">
                  <c:v>0.2638888888888889</c:v>
                </c:pt>
                <c:pt idx="74">
                  <c:v>0.2625</c:v>
                </c:pt>
                <c:pt idx="75">
                  <c:v>0.2604166666666667</c:v>
                </c:pt>
                <c:pt idx="76">
                  <c:v>0.2590277777777778</c:v>
                </c:pt>
                <c:pt idx="77">
                  <c:v>0.2576388888888889</c:v>
                </c:pt>
                <c:pt idx="78">
                  <c:v>0.2555555555555556</c:v>
                </c:pt>
                <c:pt idx="79">
                  <c:v>0.25416666666666665</c:v>
                </c:pt>
                <c:pt idx="80">
                  <c:v>0.2520833333333333</c:v>
                </c:pt>
                <c:pt idx="81">
                  <c:v>0.25069444444444444</c:v>
                </c:pt>
                <c:pt idx="82">
                  <c:v>0.24930555555555556</c:v>
                </c:pt>
                <c:pt idx="83">
                  <c:v>0.24722222222222223</c:v>
                </c:pt>
                <c:pt idx="84">
                  <c:v>0.24583333333333335</c:v>
                </c:pt>
                <c:pt idx="85">
                  <c:v>0.24444444444444446</c:v>
                </c:pt>
                <c:pt idx="86">
                  <c:v>0.2423611111111111</c:v>
                </c:pt>
                <c:pt idx="87">
                  <c:v>0.24097222222222223</c:v>
                </c:pt>
                <c:pt idx="88">
                  <c:v>0.2388888888888889</c:v>
                </c:pt>
                <c:pt idx="89">
                  <c:v>0.2375</c:v>
                </c:pt>
                <c:pt idx="90">
                  <c:v>0.2777777777777778</c:v>
                </c:pt>
                <c:pt idx="91">
                  <c:v>0.27569444444444446</c:v>
                </c:pt>
                <c:pt idx="92">
                  <c:v>0.2743055555555555</c:v>
                </c:pt>
                <c:pt idx="93">
                  <c:v>0.27291666666666664</c:v>
                </c:pt>
                <c:pt idx="94">
                  <c:v>0.2708333333333333</c:v>
                </c:pt>
                <c:pt idx="95">
                  <c:v>0.26944444444444443</c:v>
                </c:pt>
                <c:pt idx="96">
                  <c:v>0.26805555555555555</c:v>
                </c:pt>
                <c:pt idx="97">
                  <c:v>0.2659722222222222</c:v>
                </c:pt>
                <c:pt idx="98">
                  <c:v>0.26458333333333334</c:v>
                </c:pt>
                <c:pt idx="99">
                  <c:v>0.26319444444444445</c:v>
                </c:pt>
                <c:pt idx="100">
                  <c:v>0.26180555555555557</c:v>
                </c:pt>
                <c:pt idx="101">
                  <c:v>0.25972222222222224</c:v>
                </c:pt>
                <c:pt idx="102">
                  <c:v>0.25833333333333336</c:v>
                </c:pt>
                <c:pt idx="103">
                  <c:v>0.2569444444444445</c:v>
                </c:pt>
                <c:pt idx="104">
                  <c:v>0.2548611111111111</c:v>
                </c:pt>
                <c:pt idx="105">
                  <c:v>0.2534722222222222</c:v>
                </c:pt>
                <c:pt idx="106">
                  <c:v>0.2520833333333333</c:v>
                </c:pt>
                <c:pt idx="107">
                  <c:v>0.25069444444444444</c:v>
                </c:pt>
                <c:pt idx="108">
                  <c:v>0.24930555555555556</c:v>
                </c:pt>
                <c:pt idx="109">
                  <c:v>0.24722222222222223</c:v>
                </c:pt>
                <c:pt idx="110">
                  <c:v>0.24583333333333335</c:v>
                </c:pt>
                <c:pt idx="111">
                  <c:v>0.24444444444444446</c:v>
                </c:pt>
                <c:pt idx="112">
                  <c:v>0.24305555555555555</c:v>
                </c:pt>
                <c:pt idx="113">
                  <c:v>0.24166666666666667</c:v>
                </c:pt>
                <c:pt idx="114">
                  <c:v>0.24027777777777778</c:v>
                </c:pt>
                <c:pt idx="115">
                  <c:v>0.2388888888888889</c:v>
                </c:pt>
                <c:pt idx="116">
                  <c:v>0.2375</c:v>
                </c:pt>
                <c:pt idx="117">
                  <c:v>0.23611111111111113</c:v>
                </c:pt>
                <c:pt idx="118">
                  <c:v>0.2340277777777778</c:v>
                </c:pt>
                <c:pt idx="119">
                  <c:v>0.23263888888888887</c:v>
                </c:pt>
                <c:pt idx="120">
                  <c:v>0.23125</c:v>
                </c:pt>
                <c:pt idx="121">
                  <c:v>0.23055555555555554</c:v>
                </c:pt>
                <c:pt idx="122">
                  <c:v>0.22916666666666666</c:v>
                </c:pt>
                <c:pt idx="123">
                  <c:v>0.22777777777777777</c:v>
                </c:pt>
                <c:pt idx="124">
                  <c:v>0.2263888888888889</c:v>
                </c:pt>
                <c:pt idx="125">
                  <c:v>0.225</c:v>
                </c:pt>
                <c:pt idx="126">
                  <c:v>0.2236111111111111</c:v>
                </c:pt>
                <c:pt idx="127">
                  <c:v>0.2222222222222222</c:v>
                </c:pt>
                <c:pt idx="128">
                  <c:v>0.22083333333333333</c:v>
                </c:pt>
                <c:pt idx="129">
                  <c:v>0.22013888888888888</c:v>
                </c:pt>
                <c:pt idx="130">
                  <c:v>0.21875</c:v>
                </c:pt>
                <c:pt idx="131">
                  <c:v>0.21736111111111112</c:v>
                </c:pt>
                <c:pt idx="132">
                  <c:v>0.21666666666666667</c:v>
                </c:pt>
                <c:pt idx="133">
                  <c:v>0.2152777777777778</c:v>
                </c:pt>
                <c:pt idx="134">
                  <c:v>0.2138888888888889</c:v>
                </c:pt>
                <c:pt idx="135">
                  <c:v>0.21319444444444444</c:v>
                </c:pt>
                <c:pt idx="136">
                  <c:v>0.21180555555555555</c:v>
                </c:pt>
                <c:pt idx="137">
                  <c:v>0.2111111111111111</c:v>
                </c:pt>
                <c:pt idx="138">
                  <c:v>0.20972222222222223</c:v>
                </c:pt>
                <c:pt idx="139">
                  <c:v>0.20902777777777778</c:v>
                </c:pt>
                <c:pt idx="140">
                  <c:v>0.20833333333333334</c:v>
                </c:pt>
                <c:pt idx="141">
                  <c:v>0.20694444444444446</c:v>
                </c:pt>
                <c:pt idx="142">
                  <c:v>0.20625</c:v>
                </c:pt>
                <c:pt idx="143">
                  <c:v>0.20555555555555557</c:v>
                </c:pt>
                <c:pt idx="144">
                  <c:v>0.20486111111111113</c:v>
                </c:pt>
                <c:pt idx="145">
                  <c:v>0.2034722222222222</c:v>
                </c:pt>
                <c:pt idx="146">
                  <c:v>0.2027777777777778</c:v>
                </c:pt>
                <c:pt idx="147">
                  <c:v>0.2020833333333333</c:v>
                </c:pt>
                <c:pt idx="148">
                  <c:v>0.20138888888888887</c:v>
                </c:pt>
                <c:pt idx="149">
                  <c:v>0.20069444444444443</c:v>
                </c:pt>
                <c:pt idx="150">
                  <c:v>0.2</c:v>
                </c:pt>
                <c:pt idx="151">
                  <c:v>0.19930555555555554</c:v>
                </c:pt>
                <c:pt idx="152">
                  <c:v>0.1986111111111111</c:v>
                </c:pt>
                <c:pt idx="153">
                  <c:v>0.1986111111111111</c:v>
                </c:pt>
                <c:pt idx="154">
                  <c:v>0.19791666666666666</c:v>
                </c:pt>
                <c:pt idx="155">
                  <c:v>0.19722222222222222</c:v>
                </c:pt>
                <c:pt idx="156">
                  <c:v>0.19722222222222222</c:v>
                </c:pt>
                <c:pt idx="157">
                  <c:v>0.19652777777777777</c:v>
                </c:pt>
                <c:pt idx="158">
                  <c:v>0.19583333333333333</c:v>
                </c:pt>
                <c:pt idx="159">
                  <c:v>0.19583333333333333</c:v>
                </c:pt>
                <c:pt idx="160">
                  <c:v>0.19583333333333333</c:v>
                </c:pt>
                <c:pt idx="161">
                  <c:v>0.1951388888888889</c:v>
                </c:pt>
                <c:pt idx="162">
                  <c:v>0.1951388888888889</c:v>
                </c:pt>
                <c:pt idx="163">
                  <c:v>0.1951388888888889</c:v>
                </c:pt>
                <c:pt idx="164">
                  <c:v>0.19444444444444445</c:v>
                </c:pt>
                <c:pt idx="165">
                  <c:v>0.19444444444444445</c:v>
                </c:pt>
                <c:pt idx="166">
                  <c:v>0.19444444444444445</c:v>
                </c:pt>
                <c:pt idx="167">
                  <c:v>0.19444444444444445</c:v>
                </c:pt>
                <c:pt idx="168">
                  <c:v>0.19444444444444445</c:v>
                </c:pt>
                <c:pt idx="169">
                  <c:v>0.19444444444444445</c:v>
                </c:pt>
                <c:pt idx="170">
                  <c:v>0.19444444444444445</c:v>
                </c:pt>
                <c:pt idx="171">
                  <c:v>0.19444444444444445</c:v>
                </c:pt>
                <c:pt idx="172">
                  <c:v>0.1951388888888889</c:v>
                </c:pt>
                <c:pt idx="173">
                  <c:v>0.1951388888888889</c:v>
                </c:pt>
                <c:pt idx="174">
                  <c:v>0.1951388888888889</c:v>
                </c:pt>
                <c:pt idx="175">
                  <c:v>0.19583333333333333</c:v>
                </c:pt>
                <c:pt idx="176">
                  <c:v>0.19583333333333333</c:v>
                </c:pt>
                <c:pt idx="177">
                  <c:v>0.19652777777777777</c:v>
                </c:pt>
                <c:pt idx="178">
                  <c:v>0.19652777777777777</c:v>
                </c:pt>
                <c:pt idx="179">
                  <c:v>0.19722222222222222</c:v>
                </c:pt>
                <c:pt idx="180">
                  <c:v>0.19722222222222222</c:v>
                </c:pt>
                <c:pt idx="181">
                  <c:v>0.19791666666666666</c:v>
                </c:pt>
                <c:pt idx="182">
                  <c:v>0.1986111111111111</c:v>
                </c:pt>
                <c:pt idx="183">
                  <c:v>0.1986111111111111</c:v>
                </c:pt>
                <c:pt idx="184">
                  <c:v>0.19930555555555554</c:v>
                </c:pt>
                <c:pt idx="185">
                  <c:v>0.2</c:v>
                </c:pt>
                <c:pt idx="186">
                  <c:v>0.20069444444444443</c:v>
                </c:pt>
                <c:pt idx="187">
                  <c:v>0.20138888888888887</c:v>
                </c:pt>
                <c:pt idx="188">
                  <c:v>0.2020833333333333</c:v>
                </c:pt>
                <c:pt idx="189">
                  <c:v>0.2027777777777778</c:v>
                </c:pt>
                <c:pt idx="190">
                  <c:v>0.2034722222222222</c:v>
                </c:pt>
                <c:pt idx="191">
                  <c:v>0.2041666666666667</c:v>
                </c:pt>
                <c:pt idx="192">
                  <c:v>0.20486111111111113</c:v>
                </c:pt>
                <c:pt idx="193">
                  <c:v>0.20555555555555557</c:v>
                </c:pt>
                <c:pt idx="194">
                  <c:v>0.20625</c:v>
                </c:pt>
                <c:pt idx="195">
                  <c:v>0.2076388888888889</c:v>
                </c:pt>
                <c:pt idx="196">
                  <c:v>0.20833333333333334</c:v>
                </c:pt>
                <c:pt idx="197">
                  <c:v>0.20902777777777778</c:v>
                </c:pt>
                <c:pt idx="198">
                  <c:v>0.21041666666666667</c:v>
                </c:pt>
                <c:pt idx="199">
                  <c:v>0.2111111111111111</c:v>
                </c:pt>
                <c:pt idx="200">
                  <c:v>0.21180555555555555</c:v>
                </c:pt>
                <c:pt idx="201">
                  <c:v>0.21319444444444444</c:v>
                </c:pt>
                <c:pt idx="202">
                  <c:v>0.2138888888888889</c:v>
                </c:pt>
                <c:pt idx="203">
                  <c:v>0.21458333333333335</c:v>
                </c:pt>
                <c:pt idx="204">
                  <c:v>0.21597222222222223</c:v>
                </c:pt>
                <c:pt idx="205">
                  <c:v>0.21666666666666667</c:v>
                </c:pt>
                <c:pt idx="206">
                  <c:v>0.21805555555555556</c:v>
                </c:pt>
                <c:pt idx="207">
                  <c:v>0.21875</c:v>
                </c:pt>
                <c:pt idx="208">
                  <c:v>0.22013888888888888</c:v>
                </c:pt>
                <c:pt idx="209">
                  <c:v>0.22083333333333333</c:v>
                </c:pt>
                <c:pt idx="210">
                  <c:v>0.2222222222222222</c:v>
                </c:pt>
                <c:pt idx="211">
                  <c:v>0.2236111111111111</c:v>
                </c:pt>
                <c:pt idx="212">
                  <c:v>0.22430555555555556</c:v>
                </c:pt>
                <c:pt idx="213">
                  <c:v>0.22569444444444445</c:v>
                </c:pt>
                <c:pt idx="214">
                  <c:v>0.2263888888888889</c:v>
                </c:pt>
                <c:pt idx="215">
                  <c:v>0.22777777777777777</c:v>
                </c:pt>
                <c:pt idx="216">
                  <c:v>0.22847222222222222</c:v>
                </c:pt>
                <c:pt idx="217">
                  <c:v>0.2298611111111111</c:v>
                </c:pt>
                <c:pt idx="218">
                  <c:v>0.23125</c:v>
                </c:pt>
                <c:pt idx="219">
                  <c:v>0.23194444444444443</c:v>
                </c:pt>
                <c:pt idx="220">
                  <c:v>0.2333333333333333</c:v>
                </c:pt>
                <c:pt idx="221">
                  <c:v>0.2347222222222222</c:v>
                </c:pt>
                <c:pt idx="222">
                  <c:v>0.2354166666666667</c:v>
                </c:pt>
                <c:pt idx="223">
                  <c:v>0.23680555555555557</c:v>
                </c:pt>
                <c:pt idx="224">
                  <c:v>0.23819444444444446</c:v>
                </c:pt>
                <c:pt idx="225">
                  <c:v>0.2388888888888889</c:v>
                </c:pt>
                <c:pt idx="226">
                  <c:v>0.24027777777777778</c:v>
                </c:pt>
                <c:pt idx="227">
                  <c:v>0.24166666666666667</c:v>
                </c:pt>
                <c:pt idx="228">
                  <c:v>0.2423611111111111</c:v>
                </c:pt>
                <c:pt idx="229">
                  <c:v>0.24375</c:v>
                </c:pt>
                <c:pt idx="230">
                  <c:v>0.24513888888888888</c:v>
                </c:pt>
                <c:pt idx="231">
                  <c:v>0.24583333333333335</c:v>
                </c:pt>
                <c:pt idx="232">
                  <c:v>0.24722222222222223</c:v>
                </c:pt>
                <c:pt idx="233">
                  <c:v>0.24861111111111112</c:v>
                </c:pt>
                <c:pt idx="234">
                  <c:v>0.24930555555555556</c:v>
                </c:pt>
                <c:pt idx="235">
                  <c:v>0.25069444444444444</c:v>
                </c:pt>
                <c:pt idx="236">
                  <c:v>0.2520833333333333</c:v>
                </c:pt>
                <c:pt idx="237">
                  <c:v>0.25277777777777777</c:v>
                </c:pt>
                <c:pt idx="238">
                  <c:v>0.25416666666666665</c:v>
                </c:pt>
                <c:pt idx="239">
                  <c:v>0.2555555555555556</c:v>
                </c:pt>
                <c:pt idx="240">
                  <c:v>0.25625</c:v>
                </c:pt>
                <c:pt idx="241">
                  <c:v>0.2576388888888889</c:v>
                </c:pt>
                <c:pt idx="242">
                  <c:v>0.2590277777777778</c:v>
                </c:pt>
                <c:pt idx="243">
                  <c:v>0.25972222222222224</c:v>
                </c:pt>
                <c:pt idx="244">
                  <c:v>0.2611111111111111</c:v>
                </c:pt>
                <c:pt idx="245">
                  <c:v>0.2625</c:v>
                </c:pt>
                <c:pt idx="246">
                  <c:v>0.26319444444444445</c:v>
                </c:pt>
                <c:pt idx="247">
                  <c:v>0.26458333333333334</c:v>
                </c:pt>
                <c:pt idx="248">
                  <c:v>0.2659722222222222</c:v>
                </c:pt>
                <c:pt idx="249">
                  <c:v>0.2673611111111111</c:v>
                </c:pt>
                <c:pt idx="250">
                  <c:v>0.26805555555555555</c:v>
                </c:pt>
                <c:pt idx="251">
                  <c:v>0.26944444444444443</c:v>
                </c:pt>
                <c:pt idx="252">
                  <c:v>0.2708333333333333</c:v>
                </c:pt>
                <c:pt idx="253">
                  <c:v>0.27152777777777776</c:v>
                </c:pt>
                <c:pt idx="254">
                  <c:v>0.27291666666666664</c:v>
                </c:pt>
                <c:pt idx="255">
                  <c:v>0.2743055555555555</c:v>
                </c:pt>
                <c:pt idx="256">
                  <c:v>0.275</c:v>
                </c:pt>
                <c:pt idx="257">
                  <c:v>0.27638888888888885</c:v>
                </c:pt>
                <c:pt idx="258">
                  <c:v>0.2777777777777778</c:v>
                </c:pt>
                <c:pt idx="259">
                  <c:v>0.27847222222222223</c:v>
                </c:pt>
                <c:pt idx="260">
                  <c:v>0.2798611111111111</c:v>
                </c:pt>
                <c:pt idx="261">
                  <c:v>0.28125</c:v>
                </c:pt>
                <c:pt idx="262">
                  <c:v>0.28194444444444444</c:v>
                </c:pt>
                <c:pt idx="263">
                  <c:v>0.2833333333333333</c:v>
                </c:pt>
                <c:pt idx="264">
                  <c:v>0.2847222222222222</c:v>
                </c:pt>
                <c:pt idx="265">
                  <c:v>0.28541666666666665</c:v>
                </c:pt>
                <c:pt idx="266">
                  <c:v>0.28680555555555554</c:v>
                </c:pt>
                <c:pt idx="267">
                  <c:v>0.2881944444444445</c:v>
                </c:pt>
                <c:pt idx="268">
                  <c:v>0.2888888888888889</c:v>
                </c:pt>
                <c:pt idx="269">
                  <c:v>0.2902777777777778</c:v>
                </c:pt>
                <c:pt idx="270">
                  <c:v>0.2916666666666667</c:v>
                </c:pt>
                <c:pt idx="271">
                  <c:v>0.29305555555555557</c:v>
                </c:pt>
                <c:pt idx="272">
                  <c:v>0.29375</c:v>
                </c:pt>
                <c:pt idx="273">
                  <c:v>0.2951388888888889</c:v>
                </c:pt>
                <c:pt idx="274">
                  <c:v>0.2965277777777778</c:v>
                </c:pt>
                <c:pt idx="275">
                  <c:v>0.2972222222222222</c:v>
                </c:pt>
                <c:pt idx="276">
                  <c:v>0.2986111111111111</c:v>
                </c:pt>
                <c:pt idx="277">
                  <c:v>0.3</c:v>
                </c:pt>
                <c:pt idx="278">
                  <c:v>0.3013888888888889</c:v>
                </c:pt>
                <c:pt idx="279">
                  <c:v>0.3020833333333333</c:v>
                </c:pt>
                <c:pt idx="280">
                  <c:v>0.3034722222222222</c:v>
                </c:pt>
                <c:pt idx="281">
                  <c:v>0.3048611111111111</c:v>
                </c:pt>
                <c:pt idx="282">
                  <c:v>0.30625</c:v>
                </c:pt>
                <c:pt idx="283">
                  <c:v>0.3069444444444444</c:v>
                </c:pt>
                <c:pt idx="284">
                  <c:v>0.30833333333333335</c:v>
                </c:pt>
                <c:pt idx="285">
                  <c:v>0.30972222222222223</c:v>
                </c:pt>
                <c:pt idx="286">
                  <c:v>0.3111111111111111</c:v>
                </c:pt>
                <c:pt idx="287">
                  <c:v>0.31180555555555556</c:v>
                </c:pt>
                <c:pt idx="288">
                  <c:v>0.31319444444444444</c:v>
                </c:pt>
                <c:pt idx="289">
                  <c:v>0.3145833333333333</c:v>
                </c:pt>
                <c:pt idx="290">
                  <c:v>0.3159722222222222</c:v>
                </c:pt>
                <c:pt idx="291">
                  <c:v>0.31736111111111115</c:v>
                </c:pt>
                <c:pt idx="292">
                  <c:v>0.31805555555555554</c:v>
                </c:pt>
                <c:pt idx="293">
                  <c:v>0.3194444444444445</c:v>
                </c:pt>
                <c:pt idx="294">
                  <c:v>0.32083333333333336</c:v>
                </c:pt>
                <c:pt idx="295">
                  <c:v>0.32222222222222224</c:v>
                </c:pt>
                <c:pt idx="296">
                  <c:v>0.3236111111111111</c:v>
                </c:pt>
                <c:pt idx="297">
                  <c:v>0.32430555555555557</c:v>
                </c:pt>
                <c:pt idx="298">
                  <c:v>0.32569444444444445</c:v>
                </c:pt>
                <c:pt idx="299">
                  <c:v>0.32708333333333334</c:v>
                </c:pt>
                <c:pt idx="300">
                  <c:v>0.28680555555555554</c:v>
                </c:pt>
                <c:pt idx="301">
                  <c:v>0.2881944444444445</c:v>
                </c:pt>
                <c:pt idx="302">
                  <c:v>0.28958333333333336</c:v>
                </c:pt>
                <c:pt idx="303">
                  <c:v>0.29097222222222224</c:v>
                </c:pt>
                <c:pt idx="304">
                  <c:v>0.2916666666666667</c:v>
                </c:pt>
                <c:pt idx="305">
                  <c:v>0.29305555555555557</c:v>
                </c:pt>
                <c:pt idx="306">
                  <c:v>0.29444444444444445</c:v>
                </c:pt>
                <c:pt idx="307">
                  <c:v>0.29583333333333334</c:v>
                </c:pt>
                <c:pt idx="308">
                  <c:v>0.2972222222222222</c:v>
                </c:pt>
                <c:pt idx="309">
                  <c:v>0.2986111111111111</c:v>
                </c:pt>
                <c:pt idx="310">
                  <c:v>0.29930555555555555</c:v>
                </c:pt>
                <c:pt idx="311">
                  <c:v>0.30069444444444443</c:v>
                </c:pt>
                <c:pt idx="312">
                  <c:v>0.3020833333333333</c:v>
                </c:pt>
                <c:pt idx="313">
                  <c:v>0.3034722222222222</c:v>
                </c:pt>
                <c:pt idx="314">
                  <c:v>0.3048611111111111</c:v>
                </c:pt>
                <c:pt idx="315">
                  <c:v>0.30625</c:v>
                </c:pt>
                <c:pt idx="316">
                  <c:v>0.3069444444444444</c:v>
                </c:pt>
                <c:pt idx="317">
                  <c:v>0.30833333333333335</c:v>
                </c:pt>
                <c:pt idx="318">
                  <c:v>0.30972222222222223</c:v>
                </c:pt>
                <c:pt idx="319">
                  <c:v>0.3111111111111111</c:v>
                </c:pt>
                <c:pt idx="320">
                  <c:v>0.3125</c:v>
                </c:pt>
                <c:pt idx="321">
                  <c:v>0.31319444444444444</c:v>
                </c:pt>
                <c:pt idx="322">
                  <c:v>0.3145833333333333</c:v>
                </c:pt>
                <c:pt idx="323">
                  <c:v>0.3159722222222222</c:v>
                </c:pt>
                <c:pt idx="324">
                  <c:v>0.31736111111111115</c:v>
                </c:pt>
                <c:pt idx="325">
                  <c:v>0.31805555555555554</c:v>
                </c:pt>
                <c:pt idx="326">
                  <c:v>0.3194444444444445</c:v>
                </c:pt>
                <c:pt idx="327">
                  <c:v>0.32083333333333336</c:v>
                </c:pt>
                <c:pt idx="328">
                  <c:v>0.3215277777777778</c:v>
                </c:pt>
                <c:pt idx="329">
                  <c:v>0.3229166666666667</c:v>
                </c:pt>
                <c:pt idx="330">
                  <c:v>0.3236111111111111</c:v>
                </c:pt>
                <c:pt idx="331">
                  <c:v>0.325</c:v>
                </c:pt>
                <c:pt idx="332">
                  <c:v>0.3263888888888889</c:v>
                </c:pt>
                <c:pt idx="333">
                  <c:v>0.32708333333333334</c:v>
                </c:pt>
                <c:pt idx="334">
                  <c:v>0.3284722222222222</c:v>
                </c:pt>
                <c:pt idx="335">
                  <c:v>0.32916666666666666</c:v>
                </c:pt>
                <c:pt idx="336">
                  <c:v>0.3298611111111111</c:v>
                </c:pt>
                <c:pt idx="337">
                  <c:v>0.33125</c:v>
                </c:pt>
                <c:pt idx="338">
                  <c:v>0.33194444444444443</c:v>
                </c:pt>
                <c:pt idx="339">
                  <c:v>0.3326388888888889</c:v>
                </c:pt>
                <c:pt idx="340">
                  <c:v>0.3340277777777778</c:v>
                </c:pt>
                <c:pt idx="341">
                  <c:v>0.3347222222222222</c:v>
                </c:pt>
                <c:pt idx="342">
                  <c:v>0.3354166666666667</c:v>
                </c:pt>
                <c:pt idx="343">
                  <c:v>0.3361111111111111</c:v>
                </c:pt>
                <c:pt idx="344">
                  <c:v>0.3368055555555556</c:v>
                </c:pt>
                <c:pt idx="345">
                  <c:v>0.3375</c:v>
                </c:pt>
                <c:pt idx="346">
                  <c:v>0.33819444444444446</c:v>
                </c:pt>
                <c:pt idx="347">
                  <c:v>0.33888888888888885</c:v>
                </c:pt>
                <c:pt idx="348">
                  <c:v>0.33958333333333335</c:v>
                </c:pt>
                <c:pt idx="349">
                  <c:v>0.34027777777777773</c:v>
                </c:pt>
                <c:pt idx="350">
                  <c:v>0.34097222222222223</c:v>
                </c:pt>
                <c:pt idx="351">
                  <c:v>0.3416666666666666</c:v>
                </c:pt>
                <c:pt idx="352">
                  <c:v>0.3416666666666666</c:v>
                </c:pt>
                <c:pt idx="353">
                  <c:v>0.3423611111111111</c:v>
                </c:pt>
                <c:pt idx="354">
                  <c:v>0.3430555555555555</c:v>
                </c:pt>
                <c:pt idx="355">
                  <c:v>0.3430555555555555</c:v>
                </c:pt>
                <c:pt idx="356">
                  <c:v>0.34375</c:v>
                </c:pt>
                <c:pt idx="357">
                  <c:v>0.34375</c:v>
                </c:pt>
                <c:pt idx="358">
                  <c:v>0.34375</c:v>
                </c:pt>
                <c:pt idx="359">
                  <c:v>0.3444444444444445</c:v>
                </c:pt>
                <c:pt idx="360">
                  <c:v>0.3444444444444445</c:v>
                </c:pt>
                <c:pt idx="361">
                  <c:v>0.3444444444444445</c:v>
                </c:pt>
                <c:pt idx="362">
                  <c:v>0.3444444444444445</c:v>
                </c:pt>
                <c:pt idx="363">
                  <c:v>0.3444444444444445</c:v>
                </c:pt>
                <c:pt idx="364">
                  <c:v>0.3444444444444445</c:v>
                </c:pt>
                <c:pt idx="365">
                  <c:v>0.3444444444444445</c:v>
                </c:pt>
              </c:numCache>
            </c:numRef>
          </c:yVal>
          <c:smooth val="1"/>
        </c:ser>
        <c:ser>
          <c:idx val="1"/>
          <c:order val="1"/>
          <c:tx>
            <c:strRef>
              <c:f>DST!$C$1</c:f>
              <c:strCache>
                <c:ptCount val="1"/>
                <c:pt idx="0">
                  <c:v>Sunset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DST!$A$2:$A$367</c:f>
              <c:strCache>
                <c:ptCount val="366"/>
                <c:pt idx="0">
                  <c:v>37987</c:v>
                </c:pt>
                <c:pt idx="1">
                  <c:v>37988</c:v>
                </c:pt>
                <c:pt idx="2">
                  <c:v>37989</c:v>
                </c:pt>
                <c:pt idx="3">
                  <c:v>37990</c:v>
                </c:pt>
                <c:pt idx="4">
                  <c:v>37991</c:v>
                </c:pt>
                <c:pt idx="5">
                  <c:v>37992</c:v>
                </c:pt>
                <c:pt idx="6">
                  <c:v>37993</c:v>
                </c:pt>
                <c:pt idx="7">
                  <c:v>37994</c:v>
                </c:pt>
                <c:pt idx="8">
                  <c:v>37995</c:v>
                </c:pt>
                <c:pt idx="9">
                  <c:v>37996</c:v>
                </c:pt>
                <c:pt idx="10">
                  <c:v>37997</c:v>
                </c:pt>
                <c:pt idx="11">
                  <c:v>37998</c:v>
                </c:pt>
                <c:pt idx="12">
                  <c:v>37999</c:v>
                </c:pt>
                <c:pt idx="13">
                  <c:v>38000</c:v>
                </c:pt>
                <c:pt idx="14">
                  <c:v>38001</c:v>
                </c:pt>
                <c:pt idx="15">
                  <c:v>38002</c:v>
                </c:pt>
                <c:pt idx="16">
                  <c:v>38003</c:v>
                </c:pt>
                <c:pt idx="17">
                  <c:v>38004</c:v>
                </c:pt>
                <c:pt idx="18">
                  <c:v>38005</c:v>
                </c:pt>
                <c:pt idx="19">
                  <c:v>38006</c:v>
                </c:pt>
                <c:pt idx="20">
                  <c:v>38007</c:v>
                </c:pt>
                <c:pt idx="21">
                  <c:v>38008</c:v>
                </c:pt>
                <c:pt idx="22">
                  <c:v>38009</c:v>
                </c:pt>
                <c:pt idx="23">
                  <c:v>38010</c:v>
                </c:pt>
                <c:pt idx="24">
                  <c:v>38011</c:v>
                </c:pt>
                <c:pt idx="25">
                  <c:v>38012</c:v>
                </c:pt>
                <c:pt idx="26">
                  <c:v>38013</c:v>
                </c:pt>
                <c:pt idx="27">
                  <c:v>38014</c:v>
                </c:pt>
                <c:pt idx="28">
                  <c:v>38015</c:v>
                </c:pt>
                <c:pt idx="29">
                  <c:v>38016</c:v>
                </c:pt>
                <c:pt idx="30">
                  <c:v>38017</c:v>
                </c:pt>
                <c:pt idx="31">
                  <c:v>38018</c:v>
                </c:pt>
                <c:pt idx="32">
                  <c:v>38019</c:v>
                </c:pt>
                <c:pt idx="33">
                  <c:v>38020</c:v>
                </c:pt>
                <c:pt idx="34">
                  <c:v>38021</c:v>
                </c:pt>
                <c:pt idx="35">
                  <c:v>38022</c:v>
                </c:pt>
                <c:pt idx="36">
                  <c:v>38023</c:v>
                </c:pt>
                <c:pt idx="37">
                  <c:v>38024</c:v>
                </c:pt>
                <c:pt idx="38">
                  <c:v>38025</c:v>
                </c:pt>
                <c:pt idx="39">
                  <c:v>38026</c:v>
                </c:pt>
                <c:pt idx="40">
                  <c:v>38027</c:v>
                </c:pt>
                <c:pt idx="41">
                  <c:v>38028</c:v>
                </c:pt>
                <c:pt idx="42">
                  <c:v>38029</c:v>
                </c:pt>
                <c:pt idx="43">
                  <c:v>38030</c:v>
                </c:pt>
                <c:pt idx="44">
                  <c:v>38031</c:v>
                </c:pt>
                <c:pt idx="45">
                  <c:v>38032</c:v>
                </c:pt>
                <c:pt idx="46">
                  <c:v>38033</c:v>
                </c:pt>
                <c:pt idx="47">
                  <c:v>38034</c:v>
                </c:pt>
                <c:pt idx="48">
                  <c:v>38035</c:v>
                </c:pt>
                <c:pt idx="49">
                  <c:v>38036</c:v>
                </c:pt>
                <c:pt idx="50">
                  <c:v>38037</c:v>
                </c:pt>
                <c:pt idx="51">
                  <c:v>38038</c:v>
                </c:pt>
                <c:pt idx="52">
                  <c:v>38039</c:v>
                </c:pt>
                <c:pt idx="53">
                  <c:v>38040</c:v>
                </c:pt>
                <c:pt idx="54">
                  <c:v>38041</c:v>
                </c:pt>
                <c:pt idx="55">
                  <c:v>38042</c:v>
                </c:pt>
                <c:pt idx="56">
                  <c:v>38043</c:v>
                </c:pt>
                <c:pt idx="57">
                  <c:v>38044</c:v>
                </c:pt>
                <c:pt idx="58">
                  <c:v>38045</c:v>
                </c:pt>
                <c:pt idx="59">
                  <c:v>38046</c:v>
                </c:pt>
                <c:pt idx="60">
                  <c:v>38047</c:v>
                </c:pt>
                <c:pt idx="61">
                  <c:v>38048</c:v>
                </c:pt>
                <c:pt idx="62">
                  <c:v>38049</c:v>
                </c:pt>
                <c:pt idx="63">
                  <c:v>38050</c:v>
                </c:pt>
                <c:pt idx="64">
                  <c:v>38051</c:v>
                </c:pt>
                <c:pt idx="65">
                  <c:v>38052</c:v>
                </c:pt>
                <c:pt idx="66">
                  <c:v>38053</c:v>
                </c:pt>
                <c:pt idx="67">
                  <c:v>38054</c:v>
                </c:pt>
                <c:pt idx="68">
                  <c:v>38055</c:v>
                </c:pt>
                <c:pt idx="69">
                  <c:v>38056</c:v>
                </c:pt>
                <c:pt idx="70">
                  <c:v>38057</c:v>
                </c:pt>
                <c:pt idx="71">
                  <c:v>38058</c:v>
                </c:pt>
                <c:pt idx="72">
                  <c:v>38059</c:v>
                </c:pt>
                <c:pt idx="73">
                  <c:v>38060</c:v>
                </c:pt>
                <c:pt idx="74">
                  <c:v>38061</c:v>
                </c:pt>
                <c:pt idx="75">
                  <c:v>38062</c:v>
                </c:pt>
                <c:pt idx="76">
                  <c:v>38063</c:v>
                </c:pt>
                <c:pt idx="77">
                  <c:v>38064</c:v>
                </c:pt>
                <c:pt idx="78">
                  <c:v>38065</c:v>
                </c:pt>
                <c:pt idx="79">
                  <c:v>38066</c:v>
                </c:pt>
                <c:pt idx="80">
                  <c:v>38067</c:v>
                </c:pt>
                <c:pt idx="81">
                  <c:v>38068</c:v>
                </c:pt>
                <c:pt idx="82">
                  <c:v>38069</c:v>
                </c:pt>
                <c:pt idx="83">
                  <c:v>38070</c:v>
                </c:pt>
                <c:pt idx="84">
                  <c:v>38071</c:v>
                </c:pt>
                <c:pt idx="85">
                  <c:v>38072</c:v>
                </c:pt>
                <c:pt idx="86">
                  <c:v>38073</c:v>
                </c:pt>
                <c:pt idx="87">
                  <c:v>38074</c:v>
                </c:pt>
                <c:pt idx="88">
                  <c:v>38075</c:v>
                </c:pt>
                <c:pt idx="89">
                  <c:v>38076</c:v>
                </c:pt>
                <c:pt idx="90">
                  <c:v>38077</c:v>
                </c:pt>
                <c:pt idx="91">
                  <c:v>38078</c:v>
                </c:pt>
                <c:pt idx="92">
                  <c:v>38079</c:v>
                </c:pt>
                <c:pt idx="93">
                  <c:v>38080</c:v>
                </c:pt>
                <c:pt idx="94">
                  <c:v>38081</c:v>
                </c:pt>
                <c:pt idx="95">
                  <c:v>38082</c:v>
                </c:pt>
                <c:pt idx="96">
                  <c:v>38083</c:v>
                </c:pt>
                <c:pt idx="97">
                  <c:v>38084</c:v>
                </c:pt>
                <c:pt idx="98">
                  <c:v>38085</c:v>
                </c:pt>
                <c:pt idx="99">
                  <c:v>38086</c:v>
                </c:pt>
                <c:pt idx="100">
                  <c:v>38087</c:v>
                </c:pt>
                <c:pt idx="101">
                  <c:v>38088</c:v>
                </c:pt>
                <c:pt idx="102">
                  <c:v>38089</c:v>
                </c:pt>
                <c:pt idx="103">
                  <c:v>38090</c:v>
                </c:pt>
                <c:pt idx="104">
                  <c:v>38091</c:v>
                </c:pt>
                <c:pt idx="105">
                  <c:v>38092</c:v>
                </c:pt>
                <c:pt idx="106">
                  <c:v>38093</c:v>
                </c:pt>
                <c:pt idx="107">
                  <c:v>38094</c:v>
                </c:pt>
                <c:pt idx="108">
                  <c:v>38095</c:v>
                </c:pt>
                <c:pt idx="109">
                  <c:v>38096</c:v>
                </c:pt>
                <c:pt idx="110">
                  <c:v>38097</c:v>
                </c:pt>
                <c:pt idx="111">
                  <c:v>38098</c:v>
                </c:pt>
                <c:pt idx="112">
                  <c:v>38099</c:v>
                </c:pt>
                <c:pt idx="113">
                  <c:v>38100</c:v>
                </c:pt>
                <c:pt idx="114">
                  <c:v>38101</c:v>
                </c:pt>
                <c:pt idx="115">
                  <c:v>38102</c:v>
                </c:pt>
                <c:pt idx="116">
                  <c:v>38103</c:v>
                </c:pt>
                <c:pt idx="117">
                  <c:v>38104</c:v>
                </c:pt>
                <c:pt idx="118">
                  <c:v>38105</c:v>
                </c:pt>
                <c:pt idx="119">
                  <c:v>38106</c:v>
                </c:pt>
                <c:pt idx="120">
                  <c:v>38107</c:v>
                </c:pt>
                <c:pt idx="121">
                  <c:v>38108</c:v>
                </c:pt>
                <c:pt idx="122">
                  <c:v>38109</c:v>
                </c:pt>
                <c:pt idx="123">
                  <c:v>38110</c:v>
                </c:pt>
                <c:pt idx="124">
                  <c:v>38111</c:v>
                </c:pt>
                <c:pt idx="125">
                  <c:v>38112</c:v>
                </c:pt>
                <c:pt idx="126">
                  <c:v>38113</c:v>
                </c:pt>
                <c:pt idx="127">
                  <c:v>38114</c:v>
                </c:pt>
                <c:pt idx="128">
                  <c:v>38115</c:v>
                </c:pt>
                <c:pt idx="129">
                  <c:v>38116</c:v>
                </c:pt>
                <c:pt idx="130">
                  <c:v>38117</c:v>
                </c:pt>
                <c:pt idx="131">
                  <c:v>38118</c:v>
                </c:pt>
                <c:pt idx="132">
                  <c:v>38119</c:v>
                </c:pt>
                <c:pt idx="133">
                  <c:v>38120</c:v>
                </c:pt>
                <c:pt idx="134">
                  <c:v>38121</c:v>
                </c:pt>
                <c:pt idx="135">
                  <c:v>38122</c:v>
                </c:pt>
                <c:pt idx="136">
                  <c:v>38123</c:v>
                </c:pt>
                <c:pt idx="137">
                  <c:v>38124</c:v>
                </c:pt>
                <c:pt idx="138">
                  <c:v>38125</c:v>
                </c:pt>
                <c:pt idx="139">
                  <c:v>38126</c:v>
                </c:pt>
                <c:pt idx="140">
                  <c:v>38127</c:v>
                </c:pt>
                <c:pt idx="141">
                  <c:v>38128</c:v>
                </c:pt>
                <c:pt idx="142">
                  <c:v>38129</c:v>
                </c:pt>
                <c:pt idx="143">
                  <c:v>38130</c:v>
                </c:pt>
                <c:pt idx="144">
                  <c:v>38131</c:v>
                </c:pt>
                <c:pt idx="145">
                  <c:v>38132</c:v>
                </c:pt>
                <c:pt idx="146">
                  <c:v>38133</c:v>
                </c:pt>
                <c:pt idx="147">
                  <c:v>38134</c:v>
                </c:pt>
                <c:pt idx="148">
                  <c:v>38135</c:v>
                </c:pt>
                <c:pt idx="149">
                  <c:v>38136</c:v>
                </c:pt>
                <c:pt idx="150">
                  <c:v>38137</c:v>
                </c:pt>
                <c:pt idx="151">
                  <c:v>38138</c:v>
                </c:pt>
                <c:pt idx="152">
                  <c:v>38139</c:v>
                </c:pt>
                <c:pt idx="153">
                  <c:v>38140</c:v>
                </c:pt>
                <c:pt idx="154">
                  <c:v>38141</c:v>
                </c:pt>
                <c:pt idx="155">
                  <c:v>38142</c:v>
                </c:pt>
                <c:pt idx="156">
                  <c:v>38143</c:v>
                </c:pt>
                <c:pt idx="157">
                  <c:v>38144</c:v>
                </c:pt>
                <c:pt idx="158">
                  <c:v>38145</c:v>
                </c:pt>
                <c:pt idx="159">
                  <c:v>38146</c:v>
                </c:pt>
                <c:pt idx="160">
                  <c:v>38147</c:v>
                </c:pt>
                <c:pt idx="161">
                  <c:v>38148</c:v>
                </c:pt>
                <c:pt idx="162">
                  <c:v>38149</c:v>
                </c:pt>
                <c:pt idx="163">
                  <c:v>38150</c:v>
                </c:pt>
                <c:pt idx="164">
                  <c:v>38151</c:v>
                </c:pt>
                <c:pt idx="165">
                  <c:v>38152</c:v>
                </c:pt>
                <c:pt idx="166">
                  <c:v>38153</c:v>
                </c:pt>
                <c:pt idx="167">
                  <c:v>38154</c:v>
                </c:pt>
                <c:pt idx="168">
                  <c:v>38155</c:v>
                </c:pt>
                <c:pt idx="169">
                  <c:v>38156</c:v>
                </c:pt>
                <c:pt idx="170">
                  <c:v>38157</c:v>
                </c:pt>
                <c:pt idx="171">
                  <c:v>38158</c:v>
                </c:pt>
                <c:pt idx="172">
                  <c:v>38159</c:v>
                </c:pt>
                <c:pt idx="173">
                  <c:v>38160</c:v>
                </c:pt>
                <c:pt idx="174">
                  <c:v>38161</c:v>
                </c:pt>
                <c:pt idx="175">
                  <c:v>38162</c:v>
                </c:pt>
                <c:pt idx="176">
                  <c:v>38163</c:v>
                </c:pt>
                <c:pt idx="177">
                  <c:v>38164</c:v>
                </c:pt>
                <c:pt idx="178">
                  <c:v>38165</c:v>
                </c:pt>
                <c:pt idx="179">
                  <c:v>38166</c:v>
                </c:pt>
                <c:pt idx="180">
                  <c:v>38167</c:v>
                </c:pt>
                <c:pt idx="181">
                  <c:v>38168</c:v>
                </c:pt>
                <c:pt idx="182">
                  <c:v>38169</c:v>
                </c:pt>
                <c:pt idx="183">
                  <c:v>38170</c:v>
                </c:pt>
                <c:pt idx="184">
                  <c:v>38171</c:v>
                </c:pt>
                <c:pt idx="185">
                  <c:v>38172</c:v>
                </c:pt>
                <c:pt idx="186">
                  <c:v>38173</c:v>
                </c:pt>
                <c:pt idx="187">
                  <c:v>38174</c:v>
                </c:pt>
                <c:pt idx="188">
                  <c:v>38175</c:v>
                </c:pt>
                <c:pt idx="189">
                  <c:v>38176</c:v>
                </c:pt>
                <c:pt idx="190">
                  <c:v>38177</c:v>
                </c:pt>
                <c:pt idx="191">
                  <c:v>38178</c:v>
                </c:pt>
                <c:pt idx="192">
                  <c:v>38179</c:v>
                </c:pt>
                <c:pt idx="193">
                  <c:v>38180</c:v>
                </c:pt>
                <c:pt idx="194">
                  <c:v>38181</c:v>
                </c:pt>
                <c:pt idx="195">
                  <c:v>38182</c:v>
                </c:pt>
                <c:pt idx="196">
                  <c:v>38183</c:v>
                </c:pt>
                <c:pt idx="197">
                  <c:v>38184</c:v>
                </c:pt>
                <c:pt idx="198">
                  <c:v>38185</c:v>
                </c:pt>
                <c:pt idx="199">
                  <c:v>38186</c:v>
                </c:pt>
                <c:pt idx="200">
                  <c:v>38187</c:v>
                </c:pt>
                <c:pt idx="201">
                  <c:v>38188</c:v>
                </c:pt>
                <c:pt idx="202">
                  <c:v>38189</c:v>
                </c:pt>
                <c:pt idx="203">
                  <c:v>38190</c:v>
                </c:pt>
                <c:pt idx="204">
                  <c:v>38191</c:v>
                </c:pt>
                <c:pt idx="205">
                  <c:v>38192</c:v>
                </c:pt>
                <c:pt idx="206">
                  <c:v>38193</c:v>
                </c:pt>
                <c:pt idx="207">
                  <c:v>38194</c:v>
                </c:pt>
                <c:pt idx="208">
                  <c:v>38195</c:v>
                </c:pt>
                <c:pt idx="209">
                  <c:v>38196</c:v>
                </c:pt>
                <c:pt idx="210">
                  <c:v>38197</c:v>
                </c:pt>
                <c:pt idx="211">
                  <c:v>38198</c:v>
                </c:pt>
                <c:pt idx="212">
                  <c:v>38199</c:v>
                </c:pt>
                <c:pt idx="213">
                  <c:v>38200</c:v>
                </c:pt>
                <c:pt idx="214">
                  <c:v>38201</c:v>
                </c:pt>
                <c:pt idx="215">
                  <c:v>38202</c:v>
                </c:pt>
                <c:pt idx="216">
                  <c:v>38203</c:v>
                </c:pt>
                <c:pt idx="217">
                  <c:v>38204</c:v>
                </c:pt>
                <c:pt idx="218">
                  <c:v>38205</c:v>
                </c:pt>
                <c:pt idx="219">
                  <c:v>38206</c:v>
                </c:pt>
                <c:pt idx="220">
                  <c:v>38207</c:v>
                </c:pt>
                <c:pt idx="221">
                  <c:v>38208</c:v>
                </c:pt>
                <c:pt idx="222">
                  <c:v>38209</c:v>
                </c:pt>
                <c:pt idx="223">
                  <c:v>38210</c:v>
                </c:pt>
                <c:pt idx="224">
                  <c:v>38211</c:v>
                </c:pt>
                <c:pt idx="225">
                  <c:v>38212</c:v>
                </c:pt>
                <c:pt idx="226">
                  <c:v>38213</c:v>
                </c:pt>
                <c:pt idx="227">
                  <c:v>38214</c:v>
                </c:pt>
                <c:pt idx="228">
                  <c:v>38215</c:v>
                </c:pt>
                <c:pt idx="229">
                  <c:v>38216</c:v>
                </c:pt>
                <c:pt idx="230">
                  <c:v>38217</c:v>
                </c:pt>
                <c:pt idx="231">
                  <c:v>38218</c:v>
                </c:pt>
                <c:pt idx="232">
                  <c:v>38219</c:v>
                </c:pt>
                <c:pt idx="233">
                  <c:v>38220</c:v>
                </c:pt>
                <c:pt idx="234">
                  <c:v>38221</c:v>
                </c:pt>
                <c:pt idx="235">
                  <c:v>38222</c:v>
                </c:pt>
                <c:pt idx="236">
                  <c:v>38223</c:v>
                </c:pt>
                <c:pt idx="237">
                  <c:v>38224</c:v>
                </c:pt>
                <c:pt idx="238">
                  <c:v>38225</c:v>
                </c:pt>
                <c:pt idx="239">
                  <c:v>38226</c:v>
                </c:pt>
                <c:pt idx="240">
                  <c:v>38227</c:v>
                </c:pt>
                <c:pt idx="241">
                  <c:v>38228</c:v>
                </c:pt>
                <c:pt idx="242">
                  <c:v>38229</c:v>
                </c:pt>
                <c:pt idx="243">
                  <c:v>38230</c:v>
                </c:pt>
                <c:pt idx="244">
                  <c:v>38231</c:v>
                </c:pt>
                <c:pt idx="245">
                  <c:v>38232</c:v>
                </c:pt>
                <c:pt idx="246">
                  <c:v>38233</c:v>
                </c:pt>
                <c:pt idx="247">
                  <c:v>38234</c:v>
                </c:pt>
                <c:pt idx="248">
                  <c:v>38235</c:v>
                </c:pt>
                <c:pt idx="249">
                  <c:v>38236</c:v>
                </c:pt>
                <c:pt idx="250">
                  <c:v>38237</c:v>
                </c:pt>
                <c:pt idx="251">
                  <c:v>38238</c:v>
                </c:pt>
                <c:pt idx="252">
                  <c:v>38239</c:v>
                </c:pt>
                <c:pt idx="253">
                  <c:v>38240</c:v>
                </c:pt>
                <c:pt idx="254">
                  <c:v>38241</c:v>
                </c:pt>
                <c:pt idx="255">
                  <c:v>38242</c:v>
                </c:pt>
                <c:pt idx="256">
                  <c:v>38243</c:v>
                </c:pt>
                <c:pt idx="257">
                  <c:v>38244</c:v>
                </c:pt>
                <c:pt idx="258">
                  <c:v>38245</c:v>
                </c:pt>
                <c:pt idx="259">
                  <c:v>38246</c:v>
                </c:pt>
                <c:pt idx="260">
                  <c:v>38247</c:v>
                </c:pt>
                <c:pt idx="261">
                  <c:v>38248</c:v>
                </c:pt>
                <c:pt idx="262">
                  <c:v>38249</c:v>
                </c:pt>
                <c:pt idx="263">
                  <c:v>38250</c:v>
                </c:pt>
                <c:pt idx="264">
                  <c:v>38251</c:v>
                </c:pt>
                <c:pt idx="265">
                  <c:v>38252</c:v>
                </c:pt>
                <c:pt idx="266">
                  <c:v>38253</c:v>
                </c:pt>
                <c:pt idx="267">
                  <c:v>38254</c:v>
                </c:pt>
                <c:pt idx="268">
                  <c:v>38255</c:v>
                </c:pt>
                <c:pt idx="269">
                  <c:v>38256</c:v>
                </c:pt>
                <c:pt idx="270">
                  <c:v>38257</c:v>
                </c:pt>
                <c:pt idx="271">
                  <c:v>38258</c:v>
                </c:pt>
                <c:pt idx="272">
                  <c:v>38259</c:v>
                </c:pt>
                <c:pt idx="273">
                  <c:v>38260</c:v>
                </c:pt>
                <c:pt idx="274">
                  <c:v>38261</c:v>
                </c:pt>
                <c:pt idx="275">
                  <c:v>38262</c:v>
                </c:pt>
                <c:pt idx="276">
                  <c:v>38263</c:v>
                </c:pt>
                <c:pt idx="277">
                  <c:v>38264</c:v>
                </c:pt>
                <c:pt idx="278">
                  <c:v>38265</c:v>
                </c:pt>
                <c:pt idx="279">
                  <c:v>38266</c:v>
                </c:pt>
                <c:pt idx="280">
                  <c:v>38267</c:v>
                </c:pt>
                <c:pt idx="281">
                  <c:v>38268</c:v>
                </c:pt>
                <c:pt idx="282">
                  <c:v>38269</c:v>
                </c:pt>
                <c:pt idx="283">
                  <c:v>38270</c:v>
                </c:pt>
                <c:pt idx="284">
                  <c:v>38271</c:v>
                </c:pt>
                <c:pt idx="285">
                  <c:v>38272</c:v>
                </c:pt>
                <c:pt idx="286">
                  <c:v>38273</c:v>
                </c:pt>
                <c:pt idx="287">
                  <c:v>38274</c:v>
                </c:pt>
                <c:pt idx="288">
                  <c:v>38275</c:v>
                </c:pt>
                <c:pt idx="289">
                  <c:v>38276</c:v>
                </c:pt>
                <c:pt idx="290">
                  <c:v>38277</c:v>
                </c:pt>
                <c:pt idx="291">
                  <c:v>38278</c:v>
                </c:pt>
                <c:pt idx="292">
                  <c:v>38279</c:v>
                </c:pt>
                <c:pt idx="293">
                  <c:v>38280</c:v>
                </c:pt>
                <c:pt idx="294">
                  <c:v>38281</c:v>
                </c:pt>
                <c:pt idx="295">
                  <c:v>38282</c:v>
                </c:pt>
                <c:pt idx="296">
                  <c:v>38283</c:v>
                </c:pt>
                <c:pt idx="297">
                  <c:v>38284</c:v>
                </c:pt>
                <c:pt idx="298">
                  <c:v>38285</c:v>
                </c:pt>
                <c:pt idx="299">
                  <c:v>38286</c:v>
                </c:pt>
                <c:pt idx="300">
                  <c:v>38287</c:v>
                </c:pt>
                <c:pt idx="301">
                  <c:v>38288</c:v>
                </c:pt>
                <c:pt idx="302">
                  <c:v>38289</c:v>
                </c:pt>
                <c:pt idx="303">
                  <c:v>38290</c:v>
                </c:pt>
                <c:pt idx="304">
                  <c:v>38291</c:v>
                </c:pt>
                <c:pt idx="305">
                  <c:v>38292</c:v>
                </c:pt>
                <c:pt idx="306">
                  <c:v>38293</c:v>
                </c:pt>
                <c:pt idx="307">
                  <c:v>38294</c:v>
                </c:pt>
                <c:pt idx="308">
                  <c:v>38295</c:v>
                </c:pt>
                <c:pt idx="309">
                  <c:v>38296</c:v>
                </c:pt>
                <c:pt idx="310">
                  <c:v>38297</c:v>
                </c:pt>
                <c:pt idx="311">
                  <c:v>38298</c:v>
                </c:pt>
                <c:pt idx="312">
                  <c:v>38299</c:v>
                </c:pt>
                <c:pt idx="313">
                  <c:v>38300</c:v>
                </c:pt>
                <c:pt idx="314">
                  <c:v>38301</c:v>
                </c:pt>
                <c:pt idx="315">
                  <c:v>38302</c:v>
                </c:pt>
                <c:pt idx="316">
                  <c:v>38303</c:v>
                </c:pt>
                <c:pt idx="317">
                  <c:v>38304</c:v>
                </c:pt>
                <c:pt idx="318">
                  <c:v>38305</c:v>
                </c:pt>
                <c:pt idx="319">
                  <c:v>38306</c:v>
                </c:pt>
                <c:pt idx="320">
                  <c:v>38307</c:v>
                </c:pt>
                <c:pt idx="321">
                  <c:v>38308</c:v>
                </c:pt>
                <c:pt idx="322">
                  <c:v>38309</c:v>
                </c:pt>
                <c:pt idx="323">
                  <c:v>38310</c:v>
                </c:pt>
                <c:pt idx="324">
                  <c:v>38311</c:v>
                </c:pt>
                <c:pt idx="325">
                  <c:v>38312</c:v>
                </c:pt>
                <c:pt idx="326">
                  <c:v>38313</c:v>
                </c:pt>
                <c:pt idx="327">
                  <c:v>38314</c:v>
                </c:pt>
                <c:pt idx="328">
                  <c:v>38315</c:v>
                </c:pt>
                <c:pt idx="329">
                  <c:v>38316</c:v>
                </c:pt>
                <c:pt idx="330">
                  <c:v>38317</c:v>
                </c:pt>
                <c:pt idx="331">
                  <c:v>38318</c:v>
                </c:pt>
                <c:pt idx="332">
                  <c:v>38319</c:v>
                </c:pt>
                <c:pt idx="333">
                  <c:v>38320</c:v>
                </c:pt>
                <c:pt idx="334">
                  <c:v>38321</c:v>
                </c:pt>
                <c:pt idx="335">
                  <c:v>38322</c:v>
                </c:pt>
                <c:pt idx="336">
                  <c:v>38323</c:v>
                </c:pt>
                <c:pt idx="337">
                  <c:v>38324</c:v>
                </c:pt>
                <c:pt idx="338">
                  <c:v>38325</c:v>
                </c:pt>
                <c:pt idx="339">
                  <c:v>38326</c:v>
                </c:pt>
                <c:pt idx="340">
                  <c:v>38327</c:v>
                </c:pt>
                <c:pt idx="341">
                  <c:v>38328</c:v>
                </c:pt>
                <c:pt idx="342">
                  <c:v>38329</c:v>
                </c:pt>
                <c:pt idx="343">
                  <c:v>38330</c:v>
                </c:pt>
                <c:pt idx="344">
                  <c:v>38331</c:v>
                </c:pt>
                <c:pt idx="345">
                  <c:v>38332</c:v>
                </c:pt>
                <c:pt idx="346">
                  <c:v>38333</c:v>
                </c:pt>
                <c:pt idx="347">
                  <c:v>38334</c:v>
                </c:pt>
                <c:pt idx="348">
                  <c:v>38335</c:v>
                </c:pt>
                <c:pt idx="349">
                  <c:v>38336</c:v>
                </c:pt>
                <c:pt idx="350">
                  <c:v>38337</c:v>
                </c:pt>
                <c:pt idx="351">
                  <c:v>38338</c:v>
                </c:pt>
                <c:pt idx="352">
                  <c:v>38339</c:v>
                </c:pt>
                <c:pt idx="353">
                  <c:v>38340</c:v>
                </c:pt>
                <c:pt idx="354">
                  <c:v>38341</c:v>
                </c:pt>
                <c:pt idx="355">
                  <c:v>38342</c:v>
                </c:pt>
                <c:pt idx="356">
                  <c:v>38343</c:v>
                </c:pt>
                <c:pt idx="357">
                  <c:v>38344</c:v>
                </c:pt>
                <c:pt idx="358">
                  <c:v>38345</c:v>
                </c:pt>
                <c:pt idx="359">
                  <c:v>38346</c:v>
                </c:pt>
                <c:pt idx="360">
                  <c:v>38347</c:v>
                </c:pt>
                <c:pt idx="361">
                  <c:v>38348</c:v>
                </c:pt>
                <c:pt idx="362">
                  <c:v>38349</c:v>
                </c:pt>
                <c:pt idx="363">
                  <c:v>38350</c:v>
                </c:pt>
                <c:pt idx="364">
                  <c:v>38351</c:v>
                </c:pt>
                <c:pt idx="365">
                  <c:v>38352</c:v>
                </c:pt>
              </c:strCache>
            </c:strRef>
          </c:xVal>
          <c:yVal>
            <c:numRef>
              <c:f>DST!$C$2:$C$367</c:f>
              <c:numCache>
                <c:ptCount val="366"/>
                <c:pt idx="0">
                  <c:v>0.6666666666666666</c:v>
                </c:pt>
                <c:pt idx="1">
                  <c:v>0.6673611111111111</c:v>
                </c:pt>
                <c:pt idx="2">
                  <c:v>0.66875</c:v>
                </c:pt>
                <c:pt idx="3">
                  <c:v>0.6694444444444444</c:v>
                </c:pt>
                <c:pt idx="4">
                  <c:v>0.6701388888888888</c:v>
                </c:pt>
                <c:pt idx="5">
                  <c:v>0.6708333333333334</c:v>
                </c:pt>
                <c:pt idx="6">
                  <c:v>0.6722222222222222</c:v>
                </c:pt>
                <c:pt idx="7">
                  <c:v>0.6729166666666666</c:v>
                </c:pt>
                <c:pt idx="8">
                  <c:v>0.6736111111111112</c:v>
                </c:pt>
                <c:pt idx="9">
                  <c:v>0.675</c:v>
                </c:pt>
                <c:pt idx="10">
                  <c:v>0.6756944444444444</c:v>
                </c:pt>
                <c:pt idx="11">
                  <c:v>0.6770833333333334</c:v>
                </c:pt>
                <c:pt idx="12">
                  <c:v>0.6777777777777777</c:v>
                </c:pt>
                <c:pt idx="13">
                  <c:v>0.6791666666666667</c:v>
                </c:pt>
                <c:pt idx="14">
                  <c:v>0.6805555555555555</c:v>
                </c:pt>
                <c:pt idx="15">
                  <c:v>0.68125</c:v>
                </c:pt>
                <c:pt idx="16">
                  <c:v>0.6826388888888889</c:v>
                </c:pt>
                <c:pt idx="17">
                  <c:v>0.6840277777777778</c:v>
                </c:pt>
                <c:pt idx="18">
                  <c:v>0.6847222222222222</c:v>
                </c:pt>
                <c:pt idx="19">
                  <c:v>0.686111111111111</c:v>
                </c:pt>
                <c:pt idx="20">
                  <c:v>0.6875</c:v>
                </c:pt>
                <c:pt idx="21">
                  <c:v>0.6881944444444444</c:v>
                </c:pt>
                <c:pt idx="22">
                  <c:v>0.6895833333333333</c:v>
                </c:pt>
                <c:pt idx="23">
                  <c:v>0.6909722222222222</c:v>
                </c:pt>
                <c:pt idx="24">
                  <c:v>0.6923611111111111</c:v>
                </c:pt>
                <c:pt idx="25">
                  <c:v>0.69375</c:v>
                </c:pt>
                <c:pt idx="26">
                  <c:v>0.6944444444444445</c:v>
                </c:pt>
                <c:pt idx="27">
                  <c:v>0.6958333333333333</c:v>
                </c:pt>
                <c:pt idx="28">
                  <c:v>0.6972222222222223</c:v>
                </c:pt>
                <c:pt idx="29">
                  <c:v>0.6986111111111111</c:v>
                </c:pt>
                <c:pt idx="30">
                  <c:v>0.7</c:v>
                </c:pt>
                <c:pt idx="31">
                  <c:v>0.7013888888888888</c:v>
                </c:pt>
                <c:pt idx="32">
                  <c:v>0.7027777777777778</c:v>
                </c:pt>
                <c:pt idx="33">
                  <c:v>0.7041666666666666</c:v>
                </c:pt>
                <c:pt idx="34">
                  <c:v>0.7055555555555556</c:v>
                </c:pt>
                <c:pt idx="35">
                  <c:v>0.70625</c:v>
                </c:pt>
                <c:pt idx="36">
                  <c:v>0.7076388888888889</c:v>
                </c:pt>
                <c:pt idx="37">
                  <c:v>0.7090277777777777</c:v>
                </c:pt>
                <c:pt idx="38">
                  <c:v>0.7104166666666667</c:v>
                </c:pt>
                <c:pt idx="39">
                  <c:v>0.7118055555555555</c:v>
                </c:pt>
                <c:pt idx="40">
                  <c:v>0.7131944444444445</c:v>
                </c:pt>
                <c:pt idx="41">
                  <c:v>0.7145833333333332</c:v>
                </c:pt>
                <c:pt idx="42">
                  <c:v>0.7159722222222222</c:v>
                </c:pt>
                <c:pt idx="43">
                  <c:v>0.717361111111111</c:v>
                </c:pt>
                <c:pt idx="44">
                  <c:v>0.71875</c:v>
                </c:pt>
                <c:pt idx="45">
                  <c:v>0.720138888888889</c:v>
                </c:pt>
                <c:pt idx="46">
                  <c:v>0.7208333333333333</c:v>
                </c:pt>
                <c:pt idx="47">
                  <c:v>0.7222222222222222</c:v>
                </c:pt>
                <c:pt idx="48">
                  <c:v>0.7236111111111111</c:v>
                </c:pt>
                <c:pt idx="49">
                  <c:v>0.725</c:v>
                </c:pt>
                <c:pt idx="50">
                  <c:v>0.7263888888888889</c:v>
                </c:pt>
                <c:pt idx="51">
                  <c:v>0.7277777777777777</c:v>
                </c:pt>
                <c:pt idx="52">
                  <c:v>0.7291666666666666</c:v>
                </c:pt>
                <c:pt idx="53">
                  <c:v>0.7305555555555556</c:v>
                </c:pt>
                <c:pt idx="54">
                  <c:v>0.7319444444444444</c:v>
                </c:pt>
                <c:pt idx="55">
                  <c:v>0.7326388888888888</c:v>
                </c:pt>
                <c:pt idx="56">
                  <c:v>0.7340277777777778</c:v>
                </c:pt>
                <c:pt idx="57">
                  <c:v>0.7354166666666666</c:v>
                </c:pt>
                <c:pt idx="58">
                  <c:v>0.7368055555555556</c:v>
                </c:pt>
                <c:pt idx="59">
                  <c:v>0.7381944444444444</c:v>
                </c:pt>
                <c:pt idx="60">
                  <c:v>0.7395833333333334</c:v>
                </c:pt>
                <c:pt idx="61">
                  <c:v>0.7409722222222223</c:v>
                </c:pt>
                <c:pt idx="62">
                  <c:v>0.7416666666666667</c:v>
                </c:pt>
                <c:pt idx="63">
                  <c:v>0.7430555555555555</c:v>
                </c:pt>
                <c:pt idx="64">
                  <c:v>0.7444444444444445</c:v>
                </c:pt>
                <c:pt idx="65">
                  <c:v>0.7458333333333332</c:v>
                </c:pt>
                <c:pt idx="66">
                  <c:v>0.7472222222222222</c:v>
                </c:pt>
                <c:pt idx="67">
                  <c:v>0.7479166666666667</c:v>
                </c:pt>
                <c:pt idx="68">
                  <c:v>0.7493055555555556</c:v>
                </c:pt>
                <c:pt idx="69">
                  <c:v>0.7506944444444444</c:v>
                </c:pt>
                <c:pt idx="70">
                  <c:v>0.7520833333333333</c:v>
                </c:pt>
                <c:pt idx="71">
                  <c:v>0.7534722222222222</c:v>
                </c:pt>
                <c:pt idx="72">
                  <c:v>0.7541666666666668</c:v>
                </c:pt>
                <c:pt idx="73">
                  <c:v>0.7555555555555555</c:v>
                </c:pt>
                <c:pt idx="74">
                  <c:v>0.7569444444444445</c:v>
                </c:pt>
                <c:pt idx="75">
                  <c:v>0.7583333333333333</c:v>
                </c:pt>
                <c:pt idx="76">
                  <c:v>0.7597222222222223</c:v>
                </c:pt>
                <c:pt idx="77">
                  <c:v>0.7604166666666666</c:v>
                </c:pt>
                <c:pt idx="78">
                  <c:v>0.7618055555555556</c:v>
                </c:pt>
                <c:pt idx="79">
                  <c:v>0.7631944444444444</c:v>
                </c:pt>
                <c:pt idx="80">
                  <c:v>0.7645833333333334</c:v>
                </c:pt>
                <c:pt idx="81">
                  <c:v>0.7652777777777778</c:v>
                </c:pt>
                <c:pt idx="82">
                  <c:v>0.7666666666666666</c:v>
                </c:pt>
                <c:pt idx="83">
                  <c:v>0.7680555555555556</c:v>
                </c:pt>
                <c:pt idx="84">
                  <c:v>0.7694444444444444</c:v>
                </c:pt>
                <c:pt idx="85">
                  <c:v>0.7708333333333334</c:v>
                </c:pt>
                <c:pt idx="86">
                  <c:v>0.7715277777777777</c:v>
                </c:pt>
                <c:pt idx="87">
                  <c:v>0.7729166666666667</c:v>
                </c:pt>
                <c:pt idx="88">
                  <c:v>0.7743055555555555</c:v>
                </c:pt>
                <c:pt idx="89">
                  <c:v>0.7756944444444445</c:v>
                </c:pt>
                <c:pt idx="90">
                  <c:v>0.8180555555555555</c:v>
                </c:pt>
                <c:pt idx="91">
                  <c:v>0.8194444444444445</c:v>
                </c:pt>
                <c:pt idx="92">
                  <c:v>0.8208333333333333</c:v>
                </c:pt>
                <c:pt idx="93">
                  <c:v>0.8222222222222223</c:v>
                </c:pt>
                <c:pt idx="94">
                  <c:v>0.8229166666666666</c:v>
                </c:pt>
                <c:pt idx="95">
                  <c:v>0.8243055555555556</c:v>
                </c:pt>
                <c:pt idx="96">
                  <c:v>0.8256944444444444</c:v>
                </c:pt>
                <c:pt idx="97">
                  <c:v>0.8270833333333334</c:v>
                </c:pt>
                <c:pt idx="98">
                  <c:v>0.8277777777777778</c:v>
                </c:pt>
                <c:pt idx="99">
                  <c:v>0.8291666666666666</c:v>
                </c:pt>
                <c:pt idx="100">
                  <c:v>0.8305555555555556</c:v>
                </c:pt>
                <c:pt idx="101">
                  <c:v>0.8319444444444444</c:v>
                </c:pt>
                <c:pt idx="102">
                  <c:v>0.8326388888888889</c:v>
                </c:pt>
                <c:pt idx="103">
                  <c:v>0.8340277777777777</c:v>
                </c:pt>
                <c:pt idx="104">
                  <c:v>0.8354166666666667</c:v>
                </c:pt>
                <c:pt idx="105">
                  <c:v>0.8368055555555555</c:v>
                </c:pt>
                <c:pt idx="106">
                  <c:v>0.8375</c:v>
                </c:pt>
                <c:pt idx="107">
                  <c:v>0.8388888888888889</c:v>
                </c:pt>
                <c:pt idx="108">
                  <c:v>0.8402777777777778</c:v>
                </c:pt>
                <c:pt idx="109">
                  <c:v>0.8416666666666667</c:v>
                </c:pt>
                <c:pt idx="110">
                  <c:v>0.842361111111111</c:v>
                </c:pt>
                <c:pt idx="111">
                  <c:v>0.84375</c:v>
                </c:pt>
                <c:pt idx="112">
                  <c:v>0.845138888888889</c:v>
                </c:pt>
                <c:pt idx="113">
                  <c:v>0.8465277777777778</c:v>
                </c:pt>
                <c:pt idx="114">
                  <c:v>0.8472222222222222</c:v>
                </c:pt>
                <c:pt idx="115">
                  <c:v>0.8486111111111111</c:v>
                </c:pt>
                <c:pt idx="116">
                  <c:v>0.85</c:v>
                </c:pt>
                <c:pt idx="117">
                  <c:v>0.8513888888888889</c:v>
                </c:pt>
                <c:pt idx="118">
                  <c:v>0.8520833333333333</c:v>
                </c:pt>
                <c:pt idx="119">
                  <c:v>0.8534722222222223</c:v>
                </c:pt>
                <c:pt idx="120">
                  <c:v>0.8548611111111111</c:v>
                </c:pt>
                <c:pt idx="121">
                  <c:v>0.8555555555555556</c:v>
                </c:pt>
                <c:pt idx="122">
                  <c:v>0.8569444444444444</c:v>
                </c:pt>
                <c:pt idx="123">
                  <c:v>0.8583333333333334</c:v>
                </c:pt>
                <c:pt idx="124">
                  <c:v>0.8597222222222222</c:v>
                </c:pt>
                <c:pt idx="125">
                  <c:v>0.8604166666666666</c:v>
                </c:pt>
                <c:pt idx="126">
                  <c:v>0.8618055555555556</c:v>
                </c:pt>
                <c:pt idx="127">
                  <c:v>0.8631944444444444</c:v>
                </c:pt>
                <c:pt idx="128">
                  <c:v>0.8638888888888889</c:v>
                </c:pt>
                <c:pt idx="129">
                  <c:v>0.8652777777777777</c:v>
                </c:pt>
                <c:pt idx="130">
                  <c:v>0.8666666666666667</c:v>
                </c:pt>
                <c:pt idx="131">
                  <c:v>0.8673611111111111</c:v>
                </c:pt>
                <c:pt idx="132">
                  <c:v>0.86875</c:v>
                </c:pt>
                <c:pt idx="133">
                  <c:v>0.8694444444444445</c:v>
                </c:pt>
                <c:pt idx="134">
                  <c:v>0.8708333333333332</c:v>
                </c:pt>
                <c:pt idx="135">
                  <c:v>0.8722222222222222</c:v>
                </c:pt>
                <c:pt idx="136">
                  <c:v>0.8729166666666667</c:v>
                </c:pt>
                <c:pt idx="137">
                  <c:v>0.8743055555555556</c:v>
                </c:pt>
                <c:pt idx="138">
                  <c:v>0.875</c:v>
                </c:pt>
                <c:pt idx="139">
                  <c:v>0.876388888888889</c:v>
                </c:pt>
                <c:pt idx="140">
                  <c:v>0.8770833333333333</c:v>
                </c:pt>
                <c:pt idx="141">
                  <c:v>0.8784722222222222</c:v>
                </c:pt>
                <c:pt idx="142">
                  <c:v>0.8791666666666668</c:v>
                </c:pt>
                <c:pt idx="143">
                  <c:v>0.8805555555555555</c:v>
                </c:pt>
                <c:pt idx="144">
                  <c:v>0.88125</c:v>
                </c:pt>
                <c:pt idx="145">
                  <c:v>0.8819444444444445</c:v>
                </c:pt>
                <c:pt idx="146">
                  <c:v>0.8833333333333333</c:v>
                </c:pt>
                <c:pt idx="147">
                  <c:v>0.8840277777777777</c:v>
                </c:pt>
                <c:pt idx="148">
                  <c:v>0.8847222222222223</c:v>
                </c:pt>
                <c:pt idx="149">
                  <c:v>0.8854166666666666</c:v>
                </c:pt>
                <c:pt idx="150">
                  <c:v>0.8868055555555556</c:v>
                </c:pt>
                <c:pt idx="151">
                  <c:v>0.8875</c:v>
                </c:pt>
                <c:pt idx="152">
                  <c:v>0.8881944444444444</c:v>
                </c:pt>
                <c:pt idx="153">
                  <c:v>0.8888888888888888</c:v>
                </c:pt>
                <c:pt idx="154">
                  <c:v>0.8895833333333334</c:v>
                </c:pt>
                <c:pt idx="155">
                  <c:v>0.8902777777777778</c:v>
                </c:pt>
                <c:pt idx="156">
                  <c:v>0.8909722222222222</c:v>
                </c:pt>
                <c:pt idx="157">
                  <c:v>0.8916666666666666</c:v>
                </c:pt>
                <c:pt idx="158">
                  <c:v>0.8923611111111112</c:v>
                </c:pt>
                <c:pt idx="159">
                  <c:v>0.8930555555555556</c:v>
                </c:pt>
                <c:pt idx="160">
                  <c:v>0.8930555555555556</c:v>
                </c:pt>
                <c:pt idx="161">
                  <c:v>0.89375</c:v>
                </c:pt>
                <c:pt idx="162">
                  <c:v>0.8944444444444444</c:v>
                </c:pt>
                <c:pt idx="163">
                  <c:v>0.8951388888888889</c:v>
                </c:pt>
                <c:pt idx="164">
                  <c:v>0.8951388888888889</c:v>
                </c:pt>
                <c:pt idx="165">
                  <c:v>0.8958333333333334</c:v>
                </c:pt>
                <c:pt idx="166">
                  <c:v>0.8958333333333334</c:v>
                </c:pt>
                <c:pt idx="167">
                  <c:v>0.8965277777777777</c:v>
                </c:pt>
                <c:pt idx="168">
                  <c:v>0.8965277777777777</c:v>
                </c:pt>
                <c:pt idx="169">
                  <c:v>0.8965277777777777</c:v>
                </c:pt>
                <c:pt idx="170">
                  <c:v>0.8972222222222223</c:v>
                </c:pt>
                <c:pt idx="171">
                  <c:v>0.8972222222222223</c:v>
                </c:pt>
                <c:pt idx="172">
                  <c:v>0.8972222222222223</c:v>
                </c:pt>
                <c:pt idx="173">
                  <c:v>0.8972222222222223</c:v>
                </c:pt>
                <c:pt idx="174">
                  <c:v>0.8972222222222223</c:v>
                </c:pt>
                <c:pt idx="175">
                  <c:v>0.8972222222222223</c:v>
                </c:pt>
                <c:pt idx="176">
                  <c:v>0.8972222222222223</c:v>
                </c:pt>
                <c:pt idx="177">
                  <c:v>0.8972222222222223</c:v>
                </c:pt>
                <c:pt idx="178">
                  <c:v>0.8972222222222223</c:v>
                </c:pt>
                <c:pt idx="179">
                  <c:v>0.8972222222222223</c:v>
                </c:pt>
                <c:pt idx="180">
                  <c:v>0.8972222222222223</c:v>
                </c:pt>
                <c:pt idx="181">
                  <c:v>0.8965277777777777</c:v>
                </c:pt>
                <c:pt idx="182">
                  <c:v>0.8965277777777777</c:v>
                </c:pt>
                <c:pt idx="183">
                  <c:v>0.8965277777777777</c:v>
                </c:pt>
                <c:pt idx="184">
                  <c:v>0.8958333333333334</c:v>
                </c:pt>
                <c:pt idx="185">
                  <c:v>0.8958333333333334</c:v>
                </c:pt>
                <c:pt idx="186">
                  <c:v>0.8951388888888889</c:v>
                </c:pt>
                <c:pt idx="187">
                  <c:v>0.8944444444444444</c:v>
                </c:pt>
                <c:pt idx="188">
                  <c:v>0.8944444444444444</c:v>
                </c:pt>
                <c:pt idx="189">
                  <c:v>0.89375</c:v>
                </c:pt>
                <c:pt idx="190">
                  <c:v>0.8930555555555556</c:v>
                </c:pt>
                <c:pt idx="191">
                  <c:v>0.8923611111111112</c:v>
                </c:pt>
                <c:pt idx="192">
                  <c:v>0.8923611111111112</c:v>
                </c:pt>
                <c:pt idx="193">
                  <c:v>0.8916666666666666</c:v>
                </c:pt>
                <c:pt idx="194">
                  <c:v>0.8909722222222222</c:v>
                </c:pt>
                <c:pt idx="195">
                  <c:v>0.8902777777777778</c:v>
                </c:pt>
                <c:pt idx="196">
                  <c:v>0.8888888888888888</c:v>
                </c:pt>
                <c:pt idx="197">
                  <c:v>0.8881944444444444</c:v>
                </c:pt>
                <c:pt idx="198">
                  <c:v>0.8875</c:v>
                </c:pt>
                <c:pt idx="199">
                  <c:v>0.8868055555555556</c:v>
                </c:pt>
                <c:pt idx="200">
                  <c:v>0.8861111111111111</c:v>
                </c:pt>
                <c:pt idx="201">
                  <c:v>0.8847222222222223</c:v>
                </c:pt>
                <c:pt idx="202">
                  <c:v>0.8840277777777777</c:v>
                </c:pt>
                <c:pt idx="203">
                  <c:v>0.8833333333333333</c:v>
                </c:pt>
                <c:pt idx="204">
                  <c:v>0.8819444444444445</c:v>
                </c:pt>
                <c:pt idx="205">
                  <c:v>0.88125</c:v>
                </c:pt>
                <c:pt idx="206">
                  <c:v>0.8798611111111111</c:v>
                </c:pt>
                <c:pt idx="207">
                  <c:v>0.8791666666666668</c:v>
                </c:pt>
                <c:pt idx="208">
                  <c:v>0.8777777777777778</c:v>
                </c:pt>
                <c:pt idx="209">
                  <c:v>0.8770833333333333</c:v>
                </c:pt>
                <c:pt idx="210">
                  <c:v>0.8756944444444444</c:v>
                </c:pt>
                <c:pt idx="211">
                  <c:v>0.8743055555555556</c:v>
                </c:pt>
                <c:pt idx="212">
                  <c:v>0.873611111111111</c:v>
                </c:pt>
                <c:pt idx="213">
                  <c:v>0.8722222222222222</c:v>
                </c:pt>
                <c:pt idx="214">
                  <c:v>0.8708333333333332</c:v>
                </c:pt>
                <c:pt idx="215">
                  <c:v>0.8694444444444445</c:v>
                </c:pt>
                <c:pt idx="216">
                  <c:v>0.86875</c:v>
                </c:pt>
                <c:pt idx="217">
                  <c:v>0.8673611111111111</c:v>
                </c:pt>
                <c:pt idx="218">
                  <c:v>0.8659722222222223</c:v>
                </c:pt>
                <c:pt idx="219">
                  <c:v>0.8645833333333334</c:v>
                </c:pt>
                <c:pt idx="220">
                  <c:v>0.8631944444444444</c:v>
                </c:pt>
                <c:pt idx="221">
                  <c:v>0.8618055555555556</c:v>
                </c:pt>
                <c:pt idx="222">
                  <c:v>0.8604166666666666</c:v>
                </c:pt>
                <c:pt idx="223">
                  <c:v>0.8590277777777778</c:v>
                </c:pt>
                <c:pt idx="224">
                  <c:v>0.8576388888888888</c:v>
                </c:pt>
                <c:pt idx="225">
                  <c:v>0.85625</c:v>
                </c:pt>
                <c:pt idx="226">
                  <c:v>0.8548611111111111</c:v>
                </c:pt>
                <c:pt idx="227">
                  <c:v>0.8534722222222223</c:v>
                </c:pt>
                <c:pt idx="228">
                  <c:v>0.8520833333333333</c:v>
                </c:pt>
                <c:pt idx="229">
                  <c:v>0.8506944444444445</c:v>
                </c:pt>
                <c:pt idx="230">
                  <c:v>0.8493055555555555</c:v>
                </c:pt>
                <c:pt idx="231">
                  <c:v>0.8479166666666668</c:v>
                </c:pt>
                <c:pt idx="232">
                  <c:v>0.8458333333333333</c:v>
                </c:pt>
                <c:pt idx="233">
                  <c:v>0.8444444444444444</c:v>
                </c:pt>
                <c:pt idx="234">
                  <c:v>0.8430555555555556</c:v>
                </c:pt>
                <c:pt idx="235">
                  <c:v>0.8416666666666667</c:v>
                </c:pt>
                <c:pt idx="236">
                  <c:v>0.8402777777777778</c:v>
                </c:pt>
                <c:pt idx="237">
                  <c:v>0.8381944444444445</c:v>
                </c:pt>
                <c:pt idx="238">
                  <c:v>0.8368055555555555</c:v>
                </c:pt>
                <c:pt idx="239">
                  <c:v>0.8354166666666667</c:v>
                </c:pt>
                <c:pt idx="240">
                  <c:v>0.8340277777777777</c:v>
                </c:pt>
                <c:pt idx="241">
                  <c:v>0.8319444444444444</c:v>
                </c:pt>
                <c:pt idx="242">
                  <c:v>0.8305555555555556</c:v>
                </c:pt>
                <c:pt idx="243">
                  <c:v>0.8291666666666666</c:v>
                </c:pt>
                <c:pt idx="244">
                  <c:v>0.8270833333333334</c:v>
                </c:pt>
                <c:pt idx="245">
                  <c:v>0.8256944444444444</c:v>
                </c:pt>
                <c:pt idx="246">
                  <c:v>0.8243055555555556</c:v>
                </c:pt>
                <c:pt idx="247">
                  <c:v>0.8222222222222223</c:v>
                </c:pt>
                <c:pt idx="248">
                  <c:v>0.8208333333333333</c:v>
                </c:pt>
                <c:pt idx="249">
                  <c:v>0.8194444444444445</c:v>
                </c:pt>
                <c:pt idx="250">
                  <c:v>0.8173611111111111</c:v>
                </c:pt>
                <c:pt idx="251">
                  <c:v>0.8159722222222222</c:v>
                </c:pt>
                <c:pt idx="252">
                  <c:v>0.8145833333333333</c:v>
                </c:pt>
                <c:pt idx="253">
                  <c:v>0.8125</c:v>
                </c:pt>
                <c:pt idx="254">
                  <c:v>0.811111111111111</c:v>
                </c:pt>
                <c:pt idx="255">
                  <c:v>0.8097222222222222</c:v>
                </c:pt>
                <c:pt idx="256">
                  <c:v>0.8076388888888889</c:v>
                </c:pt>
                <c:pt idx="257">
                  <c:v>0.80625</c:v>
                </c:pt>
                <c:pt idx="258">
                  <c:v>0.8041666666666667</c:v>
                </c:pt>
                <c:pt idx="259">
                  <c:v>0.8027777777777777</c:v>
                </c:pt>
                <c:pt idx="260">
                  <c:v>0.8013888888888889</c:v>
                </c:pt>
                <c:pt idx="261">
                  <c:v>0.7993055555555556</c:v>
                </c:pt>
                <c:pt idx="262">
                  <c:v>0.7979166666666666</c:v>
                </c:pt>
                <c:pt idx="263">
                  <c:v>0.7958333333333334</c:v>
                </c:pt>
                <c:pt idx="264">
                  <c:v>0.7944444444444444</c:v>
                </c:pt>
                <c:pt idx="265">
                  <c:v>0.7930555555555556</c:v>
                </c:pt>
                <c:pt idx="266">
                  <c:v>0.7909722222222223</c:v>
                </c:pt>
                <c:pt idx="267">
                  <c:v>0.7895833333333333</c:v>
                </c:pt>
                <c:pt idx="268">
                  <c:v>0.7875</c:v>
                </c:pt>
                <c:pt idx="269">
                  <c:v>0.7861111111111111</c:v>
                </c:pt>
                <c:pt idx="270">
                  <c:v>0.7847222222222222</c:v>
                </c:pt>
                <c:pt idx="271">
                  <c:v>0.782638888888889</c:v>
                </c:pt>
                <c:pt idx="272">
                  <c:v>0.78125</c:v>
                </c:pt>
                <c:pt idx="273">
                  <c:v>0.779861111111111</c:v>
                </c:pt>
                <c:pt idx="274">
                  <c:v>0.7777777777777778</c:v>
                </c:pt>
                <c:pt idx="275">
                  <c:v>0.7763888888888889</c:v>
                </c:pt>
                <c:pt idx="276">
                  <c:v>0.775</c:v>
                </c:pt>
                <c:pt idx="277">
                  <c:v>0.7729166666666667</c:v>
                </c:pt>
                <c:pt idx="278">
                  <c:v>0.7715277777777777</c:v>
                </c:pt>
                <c:pt idx="279">
                  <c:v>0.7701388888888889</c:v>
                </c:pt>
                <c:pt idx="280">
                  <c:v>0.7680555555555556</c:v>
                </c:pt>
                <c:pt idx="281">
                  <c:v>0.7666666666666666</c:v>
                </c:pt>
                <c:pt idx="282">
                  <c:v>0.7652777777777778</c:v>
                </c:pt>
                <c:pt idx="283">
                  <c:v>0.7631944444444444</c:v>
                </c:pt>
                <c:pt idx="284">
                  <c:v>0.7618055555555556</c:v>
                </c:pt>
                <c:pt idx="285">
                  <c:v>0.7604166666666666</c:v>
                </c:pt>
                <c:pt idx="286">
                  <c:v>0.7590277777777777</c:v>
                </c:pt>
                <c:pt idx="287">
                  <c:v>0.7569444444444445</c:v>
                </c:pt>
                <c:pt idx="288">
                  <c:v>0.7555555555555555</c:v>
                </c:pt>
                <c:pt idx="289">
                  <c:v>0.7541666666666668</c:v>
                </c:pt>
                <c:pt idx="290">
                  <c:v>0.7527777777777778</c:v>
                </c:pt>
                <c:pt idx="291">
                  <c:v>0.751388888888889</c:v>
                </c:pt>
                <c:pt idx="292">
                  <c:v>0.7493055555555556</c:v>
                </c:pt>
                <c:pt idx="293">
                  <c:v>0.7479166666666667</c:v>
                </c:pt>
                <c:pt idx="294">
                  <c:v>0.7465277777777778</c:v>
                </c:pt>
                <c:pt idx="295">
                  <c:v>0.7451388888888889</c:v>
                </c:pt>
                <c:pt idx="296">
                  <c:v>0.74375</c:v>
                </c:pt>
                <c:pt idx="297">
                  <c:v>0.7423611111111111</c:v>
                </c:pt>
                <c:pt idx="298">
                  <c:v>0.7409722222222223</c:v>
                </c:pt>
                <c:pt idx="299">
                  <c:v>0.7395833333333334</c:v>
                </c:pt>
                <c:pt idx="300">
                  <c:v>0.6965277777777777</c:v>
                </c:pt>
                <c:pt idx="301">
                  <c:v>0.6951388888888889</c:v>
                </c:pt>
                <c:pt idx="302">
                  <c:v>0.69375</c:v>
                </c:pt>
                <c:pt idx="303">
                  <c:v>0.6923611111111111</c:v>
                </c:pt>
                <c:pt idx="304">
                  <c:v>0.6909722222222222</c:v>
                </c:pt>
                <c:pt idx="305">
                  <c:v>0.6895833333333333</c:v>
                </c:pt>
                <c:pt idx="306">
                  <c:v>0.6881944444444444</c:v>
                </c:pt>
                <c:pt idx="307">
                  <c:v>0.6868055555555556</c:v>
                </c:pt>
                <c:pt idx="308">
                  <c:v>0.686111111111111</c:v>
                </c:pt>
                <c:pt idx="309">
                  <c:v>0.6847222222222222</c:v>
                </c:pt>
                <c:pt idx="310">
                  <c:v>0.6833333333333332</c:v>
                </c:pt>
                <c:pt idx="311">
                  <c:v>0.6819444444444445</c:v>
                </c:pt>
                <c:pt idx="312">
                  <c:v>0.68125</c:v>
                </c:pt>
                <c:pt idx="313">
                  <c:v>0.6798611111111111</c:v>
                </c:pt>
                <c:pt idx="314">
                  <c:v>0.6784722222222223</c:v>
                </c:pt>
                <c:pt idx="315">
                  <c:v>0.6777777777777777</c:v>
                </c:pt>
                <c:pt idx="316">
                  <c:v>0.6763888888888889</c:v>
                </c:pt>
                <c:pt idx="317">
                  <c:v>0.6756944444444444</c:v>
                </c:pt>
                <c:pt idx="318">
                  <c:v>0.6743055555555556</c:v>
                </c:pt>
                <c:pt idx="319">
                  <c:v>0.6736111111111112</c:v>
                </c:pt>
                <c:pt idx="320">
                  <c:v>0.6729166666666666</c:v>
                </c:pt>
                <c:pt idx="321">
                  <c:v>0.6715277777777778</c:v>
                </c:pt>
                <c:pt idx="322">
                  <c:v>0.6708333333333334</c:v>
                </c:pt>
                <c:pt idx="323">
                  <c:v>0.6701388888888888</c:v>
                </c:pt>
                <c:pt idx="324">
                  <c:v>0.66875</c:v>
                </c:pt>
                <c:pt idx="325">
                  <c:v>0.6680555555555556</c:v>
                </c:pt>
                <c:pt idx="326">
                  <c:v>0.6673611111111111</c:v>
                </c:pt>
                <c:pt idx="327">
                  <c:v>0.6666666666666666</c:v>
                </c:pt>
                <c:pt idx="328">
                  <c:v>0.6659722222222222</c:v>
                </c:pt>
                <c:pt idx="329">
                  <c:v>0.6652777777777777</c:v>
                </c:pt>
                <c:pt idx="330">
                  <c:v>0.6645833333333333</c:v>
                </c:pt>
                <c:pt idx="331">
                  <c:v>0.6638888888888889</c:v>
                </c:pt>
                <c:pt idx="332">
                  <c:v>0.6631944444444444</c:v>
                </c:pt>
                <c:pt idx="333">
                  <c:v>0.6631944444444444</c:v>
                </c:pt>
                <c:pt idx="334">
                  <c:v>0.6625</c:v>
                </c:pt>
                <c:pt idx="335">
                  <c:v>0.6618055555555555</c:v>
                </c:pt>
                <c:pt idx="336">
                  <c:v>0.6618055555555555</c:v>
                </c:pt>
                <c:pt idx="337">
                  <c:v>0.6611111111111111</c:v>
                </c:pt>
                <c:pt idx="338">
                  <c:v>0.6611111111111111</c:v>
                </c:pt>
                <c:pt idx="339">
                  <c:v>0.6604166666666667</c:v>
                </c:pt>
                <c:pt idx="340">
                  <c:v>0.6604166666666667</c:v>
                </c:pt>
                <c:pt idx="341">
                  <c:v>0.6597222222222222</c:v>
                </c:pt>
                <c:pt idx="342">
                  <c:v>0.6597222222222222</c:v>
                </c:pt>
                <c:pt idx="343">
                  <c:v>0.6597222222222222</c:v>
                </c:pt>
                <c:pt idx="344">
                  <c:v>0.6597222222222222</c:v>
                </c:pt>
                <c:pt idx="345">
                  <c:v>0.6597222222222222</c:v>
                </c:pt>
                <c:pt idx="346">
                  <c:v>0.6597222222222222</c:v>
                </c:pt>
                <c:pt idx="347">
                  <c:v>0.6597222222222222</c:v>
                </c:pt>
                <c:pt idx="348">
                  <c:v>0.6597222222222222</c:v>
                </c:pt>
                <c:pt idx="349">
                  <c:v>0.6597222222222222</c:v>
                </c:pt>
                <c:pt idx="350">
                  <c:v>0.6597222222222222</c:v>
                </c:pt>
                <c:pt idx="351">
                  <c:v>0.6597222222222222</c:v>
                </c:pt>
                <c:pt idx="352">
                  <c:v>0.6604166666666667</c:v>
                </c:pt>
                <c:pt idx="353">
                  <c:v>0.6604166666666667</c:v>
                </c:pt>
                <c:pt idx="354">
                  <c:v>0.6604166666666667</c:v>
                </c:pt>
                <c:pt idx="355">
                  <c:v>0.6611111111111111</c:v>
                </c:pt>
                <c:pt idx="356">
                  <c:v>0.6618055555555555</c:v>
                </c:pt>
                <c:pt idx="357">
                  <c:v>0.6618055555555555</c:v>
                </c:pt>
                <c:pt idx="358">
                  <c:v>0.6625</c:v>
                </c:pt>
                <c:pt idx="359">
                  <c:v>0.6631944444444444</c:v>
                </c:pt>
                <c:pt idx="360">
                  <c:v>0.6631944444444444</c:v>
                </c:pt>
                <c:pt idx="361">
                  <c:v>0.6638888888888889</c:v>
                </c:pt>
                <c:pt idx="362">
                  <c:v>0.6645833333333333</c:v>
                </c:pt>
                <c:pt idx="363">
                  <c:v>0.6652777777777777</c:v>
                </c:pt>
                <c:pt idx="364">
                  <c:v>0.6659722222222222</c:v>
                </c:pt>
                <c:pt idx="365">
                  <c:v>0.6666666666666666</c:v>
                </c:pt>
              </c:numCache>
            </c:numRef>
          </c:yVal>
          <c:smooth val="1"/>
        </c:ser>
        <c:ser>
          <c:idx val="2"/>
          <c:order val="2"/>
          <c:tx>
            <c:strRef>
              <c:f>DST!$E$1</c:f>
              <c:strCache>
                <c:ptCount val="1"/>
                <c:pt idx="0">
                  <c:v>Get up</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DST!$A$2:$A$367</c:f>
              <c:strCache>
                <c:ptCount val="366"/>
                <c:pt idx="0">
                  <c:v>37987</c:v>
                </c:pt>
                <c:pt idx="1">
                  <c:v>37988</c:v>
                </c:pt>
                <c:pt idx="2">
                  <c:v>37989</c:v>
                </c:pt>
                <c:pt idx="3">
                  <c:v>37990</c:v>
                </c:pt>
                <c:pt idx="4">
                  <c:v>37991</c:v>
                </c:pt>
                <c:pt idx="5">
                  <c:v>37992</c:v>
                </c:pt>
                <c:pt idx="6">
                  <c:v>37993</c:v>
                </c:pt>
                <c:pt idx="7">
                  <c:v>37994</c:v>
                </c:pt>
                <c:pt idx="8">
                  <c:v>37995</c:v>
                </c:pt>
                <c:pt idx="9">
                  <c:v>37996</c:v>
                </c:pt>
                <c:pt idx="10">
                  <c:v>37997</c:v>
                </c:pt>
                <c:pt idx="11">
                  <c:v>37998</c:v>
                </c:pt>
                <c:pt idx="12">
                  <c:v>37999</c:v>
                </c:pt>
                <c:pt idx="13">
                  <c:v>38000</c:v>
                </c:pt>
                <c:pt idx="14">
                  <c:v>38001</c:v>
                </c:pt>
                <c:pt idx="15">
                  <c:v>38002</c:v>
                </c:pt>
                <c:pt idx="16">
                  <c:v>38003</c:v>
                </c:pt>
                <c:pt idx="17">
                  <c:v>38004</c:v>
                </c:pt>
                <c:pt idx="18">
                  <c:v>38005</c:v>
                </c:pt>
                <c:pt idx="19">
                  <c:v>38006</c:v>
                </c:pt>
                <c:pt idx="20">
                  <c:v>38007</c:v>
                </c:pt>
                <c:pt idx="21">
                  <c:v>38008</c:v>
                </c:pt>
                <c:pt idx="22">
                  <c:v>38009</c:v>
                </c:pt>
                <c:pt idx="23">
                  <c:v>38010</c:v>
                </c:pt>
                <c:pt idx="24">
                  <c:v>38011</c:v>
                </c:pt>
                <c:pt idx="25">
                  <c:v>38012</c:v>
                </c:pt>
                <c:pt idx="26">
                  <c:v>38013</c:v>
                </c:pt>
                <c:pt idx="27">
                  <c:v>38014</c:v>
                </c:pt>
                <c:pt idx="28">
                  <c:v>38015</c:v>
                </c:pt>
                <c:pt idx="29">
                  <c:v>38016</c:v>
                </c:pt>
                <c:pt idx="30">
                  <c:v>38017</c:v>
                </c:pt>
                <c:pt idx="31">
                  <c:v>38018</c:v>
                </c:pt>
                <c:pt idx="32">
                  <c:v>38019</c:v>
                </c:pt>
                <c:pt idx="33">
                  <c:v>38020</c:v>
                </c:pt>
                <c:pt idx="34">
                  <c:v>38021</c:v>
                </c:pt>
                <c:pt idx="35">
                  <c:v>38022</c:v>
                </c:pt>
                <c:pt idx="36">
                  <c:v>38023</c:v>
                </c:pt>
                <c:pt idx="37">
                  <c:v>38024</c:v>
                </c:pt>
                <c:pt idx="38">
                  <c:v>38025</c:v>
                </c:pt>
                <c:pt idx="39">
                  <c:v>38026</c:v>
                </c:pt>
                <c:pt idx="40">
                  <c:v>38027</c:v>
                </c:pt>
                <c:pt idx="41">
                  <c:v>38028</c:v>
                </c:pt>
                <c:pt idx="42">
                  <c:v>38029</c:v>
                </c:pt>
                <c:pt idx="43">
                  <c:v>38030</c:v>
                </c:pt>
                <c:pt idx="44">
                  <c:v>38031</c:v>
                </c:pt>
                <c:pt idx="45">
                  <c:v>38032</c:v>
                </c:pt>
                <c:pt idx="46">
                  <c:v>38033</c:v>
                </c:pt>
                <c:pt idx="47">
                  <c:v>38034</c:v>
                </c:pt>
                <c:pt idx="48">
                  <c:v>38035</c:v>
                </c:pt>
                <c:pt idx="49">
                  <c:v>38036</c:v>
                </c:pt>
                <c:pt idx="50">
                  <c:v>38037</c:v>
                </c:pt>
                <c:pt idx="51">
                  <c:v>38038</c:v>
                </c:pt>
                <c:pt idx="52">
                  <c:v>38039</c:v>
                </c:pt>
                <c:pt idx="53">
                  <c:v>38040</c:v>
                </c:pt>
                <c:pt idx="54">
                  <c:v>38041</c:v>
                </c:pt>
                <c:pt idx="55">
                  <c:v>38042</c:v>
                </c:pt>
                <c:pt idx="56">
                  <c:v>38043</c:v>
                </c:pt>
                <c:pt idx="57">
                  <c:v>38044</c:v>
                </c:pt>
                <c:pt idx="58">
                  <c:v>38045</c:v>
                </c:pt>
                <c:pt idx="59">
                  <c:v>38046</c:v>
                </c:pt>
                <c:pt idx="60">
                  <c:v>38047</c:v>
                </c:pt>
                <c:pt idx="61">
                  <c:v>38048</c:v>
                </c:pt>
                <c:pt idx="62">
                  <c:v>38049</c:v>
                </c:pt>
                <c:pt idx="63">
                  <c:v>38050</c:v>
                </c:pt>
                <c:pt idx="64">
                  <c:v>38051</c:v>
                </c:pt>
                <c:pt idx="65">
                  <c:v>38052</c:v>
                </c:pt>
                <c:pt idx="66">
                  <c:v>38053</c:v>
                </c:pt>
                <c:pt idx="67">
                  <c:v>38054</c:v>
                </c:pt>
                <c:pt idx="68">
                  <c:v>38055</c:v>
                </c:pt>
                <c:pt idx="69">
                  <c:v>38056</c:v>
                </c:pt>
                <c:pt idx="70">
                  <c:v>38057</c:v>
                </c:pt>
                <c:pt idx="71">
                  <c:v>38058</c:v>
                </c:pt>
                <c:pt idx="72">
                  <c:v>38059</c:v>
                </c:pt>
                <c:pt idx="73">
                  <c:v>38060</c:v>
                </c:pt>
                <c:pt idx="74">
                  <c:v>38061</c:v>
                </c:pt>
                <c:pt idx="75">
                  <c:v>38062</c:v>
                </c:pt>
                <c:pt idx="76">
                  <c:v>38063</c:v>
                </c:pt>
                <c:pt idx="77">
                  <c:v>38064</c:v>
                </c:pt>
                <c:pt idx="78">
                  <c:v>38065</c:v>
                </c:pt>
                <c:pt idx="79">
                  <c:v>38066</c:v>
                </c:pt>
                <c:pt idx="80">
                  <c:v>38067</c:v>
                </c:pt>
                <c:pt idx="81">
                  <c:v>38068</c:v>
                </c:pt>
                <c:pt idx="82">
                  <c:v>38069</c:v>
                </c:pt>
                <c:pt idx="83">
                  <c:v>38070</c:v>
                </c:pt>
                <c:pt idx="84">
                  <c:v>38071</c:v>
                </c:pt>
                <c:pt idx="85">
                  <c:v>38072</c:v>
                </c:pt>
                <c:pt idx="86">
                  <c:v>38073</c:v>
                </c:pt>
                <c:pt idx="87">
                  <c:v>38074</c:v>
                </c:pt>
                <c:pt idx="88">
                  <c:v>38075</c:v>
                </c:pt>
                <c:pt idx="89">
                  <c:v>38076</c:v>
                </c:pt>
                <c:pt idx="90">
                  <c:v>38077</c:v>
                </c:pt>
                <c:pt idx="91">
                  <c:v>38078</c:v>
                </c:pt>
                <c:pt idx="92">
                  <c:v>38079</c:v>
                </c:pt>
                <c:pt idx="93">
                  <c:v>38080</c:v>
                </c:pt>
                <c:pt idx="94">
                  <c:v>38081</c:v>
                </c:pt>
                <c:pt idx="95">
                  <c:v>38082</c:v>
                </c:pt>
                <c:pt idx="96">
                  <c:v>38083</c:v>
                </c:pt>
                <c:pt idx="97">
                  <c:v>38084</c:v>
                </c:pt>
                <c:pt idx="98">
                  <c:v>38085</c:v>
                </c:pt>
                <c:pt idx="99">
                  <c:v>38086</c:v>
                </c:pt>
                <c:pt idx="100">
                  <c:v>38087</c:v>
                </c:pt>
                <c:pt idx="101">
                  <c:v>38088</c:v>
                </c:pt>
                <c:pt idx="102">
                  <c:v>38089</c:v>
                </c:pt>
                <c:pt idx="103">
                  <c:v>38090</c:v>
                </c:pt>
                <c:pt idx="104">
                  <c:v>38091</c:v>
                </c:pt>
                <c:pt idx="105">
                  <c:v>38092</c:v>
                </c:pt>
                <c:pt idx="106">
                  <c:v>38093</c:v>
                </c:pt>
                <c:pt idx="107">
                  <c:v>38094</c:v>
                </c:pt>
                <c:pt idx="108">
                  <c:v>38095</c:v>
                </c:pt>
                <c:pt idx="109">
                  <c:v>38096</c:v>
                </c:pt>
                <c:pt idx="110">
                  <c:v>38097</c:v>
                </c:pt>
                <c:pt idx="111">
                  <c:v>38098</c:v>
                </c:pt>
                <c:pt idx="112">
                  <c:v>38099</c:v>
                </c:pt>
                <c:pt idx="113">
                  <c:v>38100</c:v>
                </c:pt>
                <c:pt idx="114">
                  <c:v>38101</c:v>
                </c:pt>
                <c:pt idx="115">
                  <c:v>38102</c:v>
                </c:pt>
                <c:pt idx="116">
                  <c:v>38103</c:v>
                </c:pt>
                <c:pt idx="117">
                  <c:v>38104</c:v>
                </c:pt>
                <c:pt idx="118">
                  <c:v>38105</c:v>
                </c:pt>
                <c:pt idx="119">
                  <c:v>38106</c:v>
                </c:pt>
                <c:pt idx="120">
                  <c:v>38107</c:v>
                </c:pt>
                <c:pt idx="121">
                  <c:v>38108</c:v>
                </c:pt>
                <c:pt idx="122">
                  <c:v>38109</c:v>
                </c:pt>
                <c:pt idx="123">
                  <c:v>38110</c:v>
                </c:pt>
                <c:pt idx="124">
                  <c:v>38111</c:v>
                </c:pt>
                <c:pt idx="125">
                  <c:v>38112</c:v>
                </c:pt>
                <c:pt idx="126">
                  <c:v>38113</c:v>
                </c:pt>
                <c:pt idx="127">
                  <c:v>38114</c:v>
                </c:pt>
                <c:pt idx="128">
                  <c:v>38115</c:v>
                </c:pt>
                <c:pt idx="129">
                  <c:v>38116</c:v>
                </c:pt>
                <c:pt idx="130">
                  <c:v>38117</c:v>
                </c:pt>
                <c:pt idx="131">
                  <c:v>38118</c:v>
                </c:pt>
                <c:pt idx="132">
                  <c:v>38119</c:v>
                </c:pt>
                <c:pt idx="133">
                  <c:v>38120</c:v>
                </c:pt>
                <c:pt idx="134">
                  <c:v>38121</c:v>
                </c:pt>
                <c:pt idx="135">
                  <c:v>38122</c:v>
                </c:pt>
                <c:pt idx="136">
                  <c:v>38123</c:v>
                </c:pt>
                <c:pt idx="137">
                  <c:v>38124</c:v>
                </c:pt>
                <c:pt idx="138">
                  <c:v>38125</c:v>
                </c:pt>
                <c:pt idx="139">
                  <c:v>38126</c:v>
                </c:pt>
                <c:pt idx="140">
                  <c:v>38127</c:v>
                </c:pt>
                <c:pt idx="141">
                  <c:v>38128</c:v>
                </c:pt>
                <c:pt idx="142">
                  <c:v>38129</c:v>
                </c:pt>
                <c:pt idx="143">
                  <c:v>38130</c:v>
                </c:pt>
                <c:pt idx="144">
                  <c:v>38131</c:v>
                </c:pt>
                <c:pt idx="145">
                  <c:v>38132</c:v>
                </c:pt>
                <c:pt idx="146">
                  <c:v>38133</c:v>
                </c:pt>
                <c:pt idx="147">
                  <c:v>38134</c:v>
                </c:pt>
                <c:pt idx="148">
                  <c:v>38135</c:v>
                </c:pt>
                <c:pt idx="149">
                  <c:v>38136</c:v>
                </c:pt>
                <c:pt idx="150">
                  <c:v>38137</c:v>
                </c:pt>
                <c:pt idx="151">
                  <c:v>38138</c:v>
                </c:pt>
                <c:pt idx="152">
                  <c:v>38139</c:v>
                </c:pt>
                <c:pt idx="153">
                  <c:v>38140</c:v>
                </c:pt>
                <c:pt idx="154">
                  <c:v>38141</c:v>
                </c:pt>
                <c:pt idx="155">
                  <c:v>38142</c:v>
                </c:pt>
                <c:pt idx="156">
                  <c:v>38143</c:v>
                </c:pt>
                <c:pt idx="157">
                  <c:v>38144</c:v>
                </c:pt>
                <c:pt idx="158">
                  <c:v>38145</c:v>
                </c:pt>
                <c:pt idx="159">
                  <c:v>38146</c:v>
                </c:pt>
                <c:pt idx="160">
                  <c:v>38147</c:v>
                </c:pt>
                <c:pt idx="161">
                  <c:v>38148</c:v>
                </c:pt>
                <c:pt idx="162">
                  <c:v>38149</c:v>
                </c:pt>
                <c:pt idx="163">
                  <c:v>38150</c:v>
                </c:pt>
                <c:pt idx="164">
                  <c:v>38151</c:v>
                </c:pt>
                <c:pt idx="165">
                  <c:v>38152</c:v>
                </c:pt>
                <c:pt idx="166">
                  <c:v>38153</c:v>
                </c:pt>
                <c:pt idx="167">
                  <c:v>38154</c:v>
                </c:pt>
                <c:pt idx="168">
                  <c:v>38155</c:v>
                </c:pt>
                <c:pt idx="169">
                  <c:v>38156</c:v>
                </c:pt>
                <c:pt idx="170">
                  <c:v>38157</c:v>
                </c:pt>
                <c:pt idx="171">
                  <c:v>38158</c:v>
                </c:pt>
                <c:pt idx="172">
                  <c:v>38159</c:v>
                </c:pt>
                <c:pt idx="173">
                  <c:v>38160</c:v>
                </c:pt>
                <c:pt idx="174">
                  <c:v>38161</c:v>
                </c:pt>
                <c:pt idx="175">
                  <c:v>38162</c:v>
                </c:pt>
                <c:pt idx="176">
                  <c:v>38163</c:v>
                </c:pt>
                <c:pt idx="177">
                  <c:v>38164</c:v>
                </c:pt>
                <c:pt idx="178">
                  <c:v>38165</c:v>
                </c:pt>
                <c:pt idx="179">
                  <c:v>38166</c:v>
                </c:pt>
                <c:pt idx="180">
                  <c:v>38167</c:v>
                </c:pt>
                <c:pt idx="181">
                  <c:v>38168</c:v>
                </c:pt>
                <c:pt idx="182">
                  <c:v>38169</c:v>
                </c:pt>
                <c:pt idx="183">
                  <c:v>38170</c:v>
                </c:pt>
                <c:pt idx="184">
                  <c:v>38171</c:v>
                </c:pt>
                <c:pt idx="185">
                  <c:v>38172</c:v>
                </c:pt>
                <c:pt idx="186">
                  <c:v>38173</c:v>
                </c:pt>
                <c:pt idx="187">
                  <c:v>38174</c:v>
                </c:pt>
                <c:pt idx="188">
                  <c:v>38175</c:v>
                </c:pt>
                <c:pt idx="189">
                  <c:v>38176</c:v>
                </c:pt>
                <c:pt idx="190">
                  <c:v>38177</c:v>
                </c:pt>
                <c:pt idx="191">
                  <c:v>38178</c:v>
                </c:pt>
                <c:pt idx="192">
                  <c:v>38179</c:v>
                </c:pt>
                <c:pt idx="193">
                  <c:v>38180</c:v>
                </c:pt>
                <c:pt idx="194">
                  <c:v>38181</c:v>
                </c:pt>
                <c:pt idx="195">
                  <c:v>38182</c:v>
                </c:pt>
                <c:pt idx="196">
                  <c:v>38183</c:v>
                </c:pt>
                <c:pt idx="197">
                  <c:v>38184</c:v>
                </c:pt>
                <c:pt idx="198">
                  <c:v>38185</c:v>
                </c:pt>
                <c:pt idx="199">
                  <c:v>38186</c:v>
                </c:pt>
                <c:pt idx="200">
                  <c:v>38187</c:v>
                </c:pt>
                <c:pt idx="201">
                  <c:v>38188</c:v>
                </c:pt>
                <c:pt idx="202">
                  <c:v>38189</c:v>
                </c:pt>
                <c:pt idx="203">
                  <c:v>38190</c:v>
                </c:pt>
                <c:pt idx="204">
                  <c:v>38191</c:v>
                </c:pt>
                <c:pt idx="205">
                  <c:v>38192</c:v>
                </c:pt>
                <c:pt idx="206">
                  <c:v>38193</c:v>
                </c:pt>
                <c:pt idx="207">
                  <c:v>38194</c:v>
                </c:pt>
                <c:pt idx="208">
                  <c:v>38195</c:v>
                </c:pt>
                <c:pt idx="209">
                  <c:v>38196</c:v>
                </c:pt>
                <c:pt idx="210">
                  <c:v>38197</c:v>
                </c:pt>
                <c:pt idx="211">
                  <c:v>38198</c:v>
                </c:pt>
                <c:pt idx="212">
                  <c:v>38199</c:v>
                </c:pt>
                <c:pt idx="213">
                  <c:v>38200</c:v>
                </c:pt>
                <c:pt idx="214">
                  <c:v>38201</c:v>
                </c:pt>
                <c:pt idx="215">
                  <c:v>38202</c:v>
                </c:pt>
                <c:pt idx="216">
                  <c:v>38203</c:v>
                </c:pt>
                <c:pt idx="217">
                  <c:v>38204</c:v>
                </c:pt>
                <c:pt idx="218">
                  <c:v>38205</c:v>
                </c:pt>
                <c:pt idx="219">
                  <c:v>38206</c:v>
                </c:pt>
                <c:pt idx="220">
                  <c:v>38207</c:v>
                </c:pt>
                <c:pt idx="221">
                  <c:v>38208</c:v>
                </c:pt>
                <c:pt idx="222">
                  <c:v>38209</c:v>
                </c:pt>
                <c:pt idx="223">
                  <c:v>38210</c:v>
                </c:pt>
                <c:pt idx="224">
                  <c:v>38211</c:v>
                </c:pt>
                <c:pt idx="225">
                  <c:v>38212</c:v>
                </c:pt>
                <c:pt idx="226">
                  <c:v>38213</c:v>
                </c:pt>
                <c:pt idx="227">
                  <c:v>38214</c:v>
                </c:pt>
                <c:pt idx="228">
                  <c:v>38215</c:v>
                </c:pt>
                <c:pt idx="229">
                  <c:v>38216</c:v>
                </c:pt>
                <c:pt idx="230">
                  <c:v>38217</c:v>
                </c:pt>
                <c:pt idx="231">
                  <c:v>38218</c:v>
                </c:pt>
                <c:pt idx="232">
                  <c:v>38219</c:v>
                </c:pt>
                <c:pt idx="233">
                  <c:v>38220</c:v>
                </c:pt>
                <c:pt idx="234">
                  <c:v>38221</c:v>
                </c:pt>
                <c:pt idx="235">
                  <c:v>38222</c:v>
                </c:pt>
                <c:pt idx="236">
                  <c:v>38223</c:v>
                </c:pt>
                <c:pt idx="237">
                  <c:v>38224</c:v>
                </c:pt>
                <c:pt idx="238">
                  <c:v>38225</c:v>
                </c:pt>
                <c:pt idx="239">
                  <c:v>38226</c:v>
                </c:pt>
                <c:pt idx="240">
                  <c:v>38227</c:v>
                </c:pt>
                <c:pt idx="241">
                  <c:v>38228</c:v>
                </c:pt>
                <c:pt idx="242">
                  <c:v>38229</c:v>
                </c:pt>
                <c:pt idx="243">
                  <c:v>38230</c:v>
                </c:pt>
                <c:pt idx="244">
                  <c:v>38231</c:v>
                </c:pt>
                <c:pt idx="245">
                  <c:v>38232</c:v>
                </c:pt>
                <c:pt idx="246">
                  <c:v>38233</c:v>
                </c:pt>
                <c:pt idx="247">
                  <c:v>38234</c:v>
                </c:pt>
                <c:pt idx="248">
                  <c:v>38235</c:v>
                </c:pt>
                <c:pt idx="249">
                  <c:v>38236</c:v>
                </c:pt>
                <c:pt idx="250">
                  <c:v>38237</c:v>
                </c:pt>
                <c:pt idx="251">
                  <c:v>38238</c:v>
                </c:pt>
                <c:pt idx="252">
                  <c:v>38239</c:v>
                </c:pt>
                <c:pt idx="253">
                  <c:v>38240</c:v>
                </c:pt>
                <c:pt idx="254">
                  <c:v>38241</c:v>
                </c:pt>
                <c:pt idx="255">
                  <c:v>38242</c:v>
                </c:pt>
                <c:pt idx="256">
                  <c:v>38243</c:v>
                </c:pt>
                <c:pt idx="257">
                  <c:v>38244</c:v>
                </c:pt>
                <c:pt idx="258">
                  <c:v>38245</c:v>
                </c:pt>
                <c:pt idx="259">
                  <c:v>38246</c:v>
                </c:pt>
                <c:pt idx="260">
                  <c:v>38247</c:v>
                </c:pt>
                <c:pt idx="261">
                  <c:v>38248</c:v>
                </c:pt>
                <c:pt idx="262">
                  <c:v>38249</c:v>
                </c:pt>
                <c:pt idx="263">
                  <c:v>38250</c:v>
                </c:pt>
                <c:pt idx="264">
                  <c:v>38251</c:v>
                </c:pt>
                <c:pt idx="265">
                  <c:v>38252</c:v>
                </c:pt>
                <c:pt idx="266">
                  <c:v>38253</c:v>
                </c:pt>
                <c:pt idx="267">
                  <c:v>38254</c:v>
                </c:pt>
                <c:pt idx="268">
                  <c:v>38255</c:v>
                </c:pt>
                <c:pt idx="269">
                  <c:v>38256</c:v>
                </c:pt>
                <c:pt idx="270">
                  <c:v>38257</c:v>
                </c:pt>
                <c:pt idx="271">
                  <c:v>38258</c:v>
                </c:pt>
                <c:pt idx="272">
                  <c:v>38259</c:v>
                </c:pt>
                <c:pt idx="273">
                  <c:v>38260</c:v>
                </c:pt>
                <c:pt idx="274">
                  <c:v>38261</c:v>
                </c:pt>
                <c:pt idx="275">
                  <c:v>38262</c:v>
                </c:pt>
                <c:pt idx="276">
                  <c:v>38263</c:v>
                </c:pt>
                <c:pt idx="277">
                  <c:v>38264</c:v>
                </c:pt>
                <c:pt idx="278">
                  <c:v>38265</c:v>
                </c:pt>
                <c:pt idx="279">
                  <c:v>38266</c:v>
                </c:pt>
                <c:pt idx="280">
                  <c:v>38267</c:v>
                </c:pt>
                <c:pt idx="281">
                  <c:v>38268</c:v>
                </c:pt>
                <c:pt idx="282">
                  <c:v>38269</c:v>
                </c:pt>
                <c:pt idx="283">
                  <c:v>38270</c:v>
                </c:pt>
                <c:pt idx="284">
                  <c:v>38271</c:v>
                </c:pt>
                <c:pt idx="285">
                  <c:v>38272</c:v>
                </c:pt>
                <c:pt idx="286">
                  <c:v>38273</c:v>
                </c:pt>
                <c:pt idx="287">
                  <c:v>38274</c:v>
                </c:pt>
                <c:pt idx="288">
                  <c:v>38275</c:v>
                </c:pt>
                <c:pt idx="289">
                  <c:v>38276</c:v>
                </c:pt>
                <c:pt idx="290">
                  <c:v>38277</c:v>
                </c:pt>
                <c:pt idx="291">
                  <c:v>38278</c:v>
                </c:pt>
                <c:pt idx="292">
                  <c:v>38279</c:v>
                </c:pt>
                <c:pt idx="293">
                  <c:v>38280</c:v>
                </c:pt>
                <c:pt idx="294">
                  <c:v>38281</c:v>
                </c:pt>
                <c:pt idx="295">
                  <c:v>38282</c:v>
                </c:pt>
                <c:pt idx="296">
                  <c:v>38283</c:v>
                </c:pt>
                <c:pt idx="297">
                  <c:v>38284</c:v>
                </c:pt>
                <c:pt idx="298">
                  <c:v>38285</c:v>
                </c:pt>
                <c:pt idx="299">
                  <c:v>38286</c:v>
                </c:pt>
                <c:pt idx="300">
                  <c:v>38287</c:v>
                </c:pt>
                <c:pt idx="301">
                  <c:v>38288</c:v>
                </c:pt>
                <c:pt idx="302">
                  <c:v>38289</c:v>
                </c:pt>
                <c:pt idx="303">
                  <c:v>38290</c:v>
                </c:pt>
                <c:pt idx="304">
                  <c:v>38291</c:v>
                </c:pt>
                <c:pt idx="305">
                  <c:v>38292</c:v>
                </c:pt>
                <c:pt idx="306">
                  <c:v>38293</c:v>
                </c:pt>
                <c:pt idx="307">
                  <c:v>38294</c:v>
                </c:pt>
                <c:pt idx="308">
                  <c:v>38295</c:v>
                </c:pt>
                <c:pt idx="309">
                  <c:v>38296</c:v>
                </c:pt>
                <c:pt idx="310">
                  <c:v>38297</c:v>
                </c:pt>
                <c:pt idx="311">
                  <c:v>38298</c:v>
                </c:pt>
                <c:pt idx="312">
                  <c:v>38299</c:v>
                </c:pt>
                <c:pt idx="313">
                  <c:v>38300</c:v>
                </c:pt>
                <c:pt idx="314">
                  <c:v>38301</c:v>
                </c:pt>
                <c:pt idx="315">
                  <c:v>38302</c:v>
                </c:pt>
                <c:pt idx="316">
                  <c:v>38303</c:v>
                </c:pt>
                <c:pt idx="317">
                  <c:v>38304</c:v>
                </c:pt>
                <c:pt idx="318">
                  <c:v>38305</c:v>
                </c:pt>
                <c:pt idx="319">
                  <c:v>38306</c:v>
                </c:pt>
                <c:pt idx="320">
                  <c:v>38307</c:v>
                </c:pt>
                <c:pt idx="321">
                  <c:v>38308</c:v>
                </c:pt>
                <c:pt idx="322">
                  <c:v>38309</c:v>
                </c:pt>
                <c:pt idx="323">
                  <c:v>38310</c:v>
                </c:pt>
                <c:pt idx="324">
                  <c:v>38311</c:v>
                </c:pt>
                <c:pt idx="325">
                  <c:v>38312</c:v>
                </c:pt>
                <c:pt idx="326">
                  <c:v>38313</c:v>
                </c:pt>
                <c:pt idx="327">
                  <c:v>38314</c:v>
                </c:pt>
                <c:pt idx="328">
                  <c:v>38315</c:v>
                </c:pt>
                <c:pt idx="329">
                  <c:v>38316</c:v>
                </c:pt>
                <c:pt idx="330">
                  <c:v>38317</c:v>
                </c:pt>
                <c:pt idx="331">
                  <c:v>38318</c:v>
                </c:pt>
                <c:pt idx="332">
                  <c:v>38319</c:v>
                </c:pt>
                <c:pt idx="333">
                  <c:v>38320</c:v>
                </c:pt>
                <c:pt idx="334">
                  <c:v>38321</c:v>
                </c:pt>
                <c:pt idx="335">
                  <c:v>38322</c:v>
                </c:pt>
                <c:pt idx="336">
                  <c:v>38323</c:v>
                </c:pt>
                <c:pt idx="337">
                  <c:v>38324</c:v>
                </c:pt>
                <c:pt idx="338">
                  <c:v>38325</c:v>
                </c:pt>
                <c:pt idx="339">
                  <c:v>38326</c:v>
                </c:pt>
                <c:pt idx="340">
                  <c:v>38327</c:v>
                </c:pt>
                <c:pt idx="341">
                  <c:v>38328</c:v>
                </c:pt>
                <c:pt idx="342">
                  <c:v>38329</c:v>
                </c:pt>
                <c:pt idx="343">
                  <c:v>38330</c:v>
                </c:pt>
                <c:pt idx="344">
                  <c:v>38331</c:v>
                </c:pt>
                <c:pt idx="345">
                  <c:v>38332</c:v>
                </c:pt>
                <c:pt idx="346">
                  <c:v>38333</c:v>
                </c:pt>
                <c:pt idx="347">
                  <c:v>38334</c:v>
                </c:pt>
                <c:pt idx="348">
                  <c:v>38335</c:v>
                </c:pt>
                <c:pt idx="349">
                  <c:v>38336</c:v>
                </c:pt>
                <c:pt idx="350">
                  <c:v>38337</c:v>
                </c:pt>
                <c:pt idx="351">
                  <c:v>38338</c:v>
                </c:pt>
                <c:pt idx="352">
                  <c:v>38339</c:v>
                </c:pt>
                <c:pt idx="353">
                  <c:v>38340</c:v>
                </c:pt>
                <c:pt idx="354">
                  <c:v>38341</c:v>
                </c:pt>
                <c:pt idx="355">
                  <c:v>38342</c:v>
                </c:pt>
                <c:pt idx="356">
                  <c:v>38343</c:v>
                </c:pt>
                <c:pt idx="357">
                  <c:v>38344</c:v>
                </c:pt>
                <c:pt idx="358">
                  <c:v>38345</c:v>
                </c:pt>
                <c:pt idx="359">
                  <c:v>38346</c:v>
                </c:pt>
                <c:pt idx="360">
                  <c:v>38347</c:v>
                </c:pt>
                <c:pt idx="361">
                  <c:v>38348</c:v>
                </c:pt>
                <c:pt idx="362">
                  <c:v>38349</c:v>
                </c:pt>
                <c:pt idx="363">
                  <c:v>38350</c:v>
                </c:pt>
                <c:pt idx="364">
                  <c:v>38351</c:v>
                </c:pt>
                <c:pt idx="365">
                  <c:v>38352</c:v>
                </c:pt>
              </c:strCache>
            </c:strRef>
          </c:xVal>
          <c:yVal>
            <c:numRef>
              <c:f>DST!$E$2:$E$367</c:f>
              <c:numCache>
                <c:ptCount val="366"/>
                <c:pt idx="0">
                  <c:v>0.270833333333331</c:v>
                </c:pt>
                <c:pt idx="1">
                  <c:v>0.270833333333331</c:v>
                </c:pt>
                <c:pt idx="2">
                  <c:v>0.270833333333331</c:v>
                </c:pt>
                <c:pt idx="3">
                  <c:v>0.270833333333331</c:v>
                </c:pt>
                <c:pt idx="4">
                  <c:v>0.270833333333331</c:v>
                </c:pt>
                <c:pt idx="5">
                  <c:v>0.270833333333331</c:v>
                </c:pt>
                <c:pt idx="6">
                  <c:v>0.270833333333331</c:v>
                </c:pt>
                <c:pt idx="7">
                  <c:v>0.270833333333331</c:v>
                </c:pt>
                <c:pt idx="8">
                  <c:v>0.270833333333331</c:v>
                </c:pt>
                <c:pt idx="9">
                  <c:v>0.270833333333331</c:v>
                </c:pt>
                <c:pt idx="10">
                  <c:v>0.270833333333331</c:v>
                </c:pt>
                <c:pt idx="11">
                  <c:v>0.270833333333331</c:v>
                </c:pt>
                <c:pt idx="12">
                  <c:v>0.270833333333331</c:v>
                </c:pt>
                <c:pt idx="13">
                  <c:v>0.270833333333331</c:v>
                </c:pt>
                <c:pt idx="14">
                  <c:v>0.270833333333331</c:v>
                </c:pt>
                <c:pt idx="15">
                  <c:v>0.270833333333331</c:v>
                </c:pt>
                <c:pt idx="16">
                  <c:v>0.270833333333331</c:v>
                </c:pt>
                <c:pt idx="17">
                  <c:v>0.270833333333331</c:v>
                </c:pt>
                <c:pt idx="18">
                  <c:v>0.270833333333331</c:v>
                </c:pt>
                <c:pt idx="19">
                  <c:v>0.270833333333331</c:v>
                </c:pt>
                <c:pt idx="20">
                  <c:v>0.270833333333331</c:v>
                </c:pt>
                <c:pt idx="21">
                  <c:v>0.270833333333331</c:v>
                </c:pt>
                <c:pt idx="22">
                  <c:v>0.270833333333331</c:v>
                </c:pt>
                <c:pt idx="23">
                  <c:v>0.270833333333331</c:v>
                </c:pt>
                <c:pt idx="24">
                  <c:v>0.270833333333331</c:v>
                </c:pt>
                <c:pt idx="25">
                  <c:v>0.270833333333331</c:v>
                </c:pt>
                <c:pt idx="26">
                  <c:v>0.270833333333331</c:v>
                </c:pt>
                <c:pt idx="27">
                  <c:v>0.270833333333331</c:v>
                </c:pt>
                <c:pt idx="28">
                  <c:v>0.270833333333331</c:v>
                </c:pt>
                <c:pt idx="29">
                  <c:v>0.270833333333331</c:v>
                </c:pt>
                <c:pt idx="30">
                  <c:v>0.270833333333331</c:v>
                </c:pt>
                <c:pt idx="31">
                  <c:v>0.270833333333331</c:v>
                </c:pt>
                <c:pt idx="32">
                  <c:v>0.270833333333331</c:v>
                </c:pt>
                <c:pt idx="33">
                  <c:v>0.270833333333331</c:v>
                </c:pt>
                <c:pt idx="34">
                  <c:v>0.270833333333331</c:v>
                </c:pt>
                <c:pt idx="35">
                  <c:v>0.270833333333331</c:v>
                </c:pt>
                <c:pt idx="36">
                  <c:v>0.270833333333331</c:v>
                </c:pt>
                <c:pt idx="37">
                  <c:v>0.270833333333331</c:v>
                </c:pt>
                <c:pt idx="38">
                  <c:v>0.270833333333331</c:v>
                </c:pt>
                <c:pt idx="39">
                  <c:v>0.270833333333331</c:v>
                </c:pt>
                <c:pt idx="40">
                  <c:v>0.270833333333331</c:v>
                </c:pt>
                <c:pt idx="41">
                  <c:v>0.270833333333331</c:v>
                </c:pt>
                <c:pt idx="42">
                  <c:v>0.270833333333331</c:v>
                </c:pt>
                <c:pt idx="43">
                  <c:v>0.270833333333331</c:v>
                </c:pt>
                <c:pt idx="44">
                  <c:v>0.270833333333331</c:v>
                </c:pt>
                <c:pt idx="45">
                  <c:v>0.270833333333331</c:v>
                </c:pt>
                <c:pt idx="46">
                  <c:v>0.270833333333331</c:v>
                </c:pt>
                <c:pt idx="47">
                  <c:v>0.270833333333331</c:v>
                </c:pt>
                <c:pt idx="48">
                  <c:v>0.270833333333331</c:v>
                </c:pt>
                <c:pt idx="49">
                  <c:v>0.270833333333331</c:v>
                </c:pt>
                <c:pt idx="50">
                  <c:v>0.270833333333331</c:v>
                </c:pt>
                <c:pt idx="51">
                  <c:v>0.270833333333331</c:v>
                </c:pt>
                <c:pt idx="52">
                  <c:v>0.270833333333331</c:v>
                </c:pt>
                <c:pt idx="53">
                  <c:v>0.270833333333331</c:v>
                </c:pt>
                <c:pt idx="54">
                  <c:v>0.270833333333331</c:v>
                </c:pt>
                <c:pt idx="55">
                  <c:v>0.270833333333331</c:v>
                </c:pt>
                <c:pt idx="56">
                  <c:v>0.270833333333331</c:v>
                </c:pt>
                <c:pt idx="57">
                  <c:v>0.270833333333331</c:v>
                </c:pt>
                <c:pt idx="58">
                  <c:v>0.270833333333331</c:v>
                </c:pt>
                <c:pt idx="59">
                  <c:v>0.270833333333331</c:v>
                </c:pt>
                <c:pt idx="60">
                  <c:v>0.270833333333331</c:v>
                </c:pt>
                <c:pt idx="61">
                  <c:v>0.270833333333331</c:v>
                </c:pt>
                <c:pt idx="62">
                  <c:v>0.270833333333331</c:v>
                </c:pt>
                <c:pt idx="63">
                  <c:v>0.270833333333331</c:v>
                </c:pt>
                <c:pt idx="64">
                  <c:v>0.270833333333331</c:v>
                </c:pt>
                <c:pt idx="65">
                  <c:v>0.270833333333331</c:v>
                </c:pt>
                <c:pt idx="66">
                  <c:v>0.270833333333331</c:v>
                </c:pt>
                <c:pt idx="67">
                  <c:v>0.270833333333331</c:v>
                </c:pt>
                <c:pt idx="68">
                  <c:v>0.270833333333331</c:v>
                </c:pt>
                <c:pt idx="69">
                  <c:v>0.270833333333331</c:v>
                </c:pt>
                <c:pt idx="70">
                  <c:v>0.270833333333331</c:v>
                </c:pt>
                <c:pt idx="71">
                  <c:v>0.270833333333331</c:v>
                </c:pt>
                <c:pt idx="72">
                  <c:v>0.270833333333331</c:v>
                </c:pt>
                <c:pt idx="73">
                  <c:v>0.270833333333331</c:v>
                </c:pt>
                <c:pt idx="74">
                  <c:v>0.270833333333331</c:v>
                </c:pt>
                <c:pt idx="75">
                  <c:v>0.270833333333331</c:v>
                </c:pt>
                <c:pt idx="76">
                  <c:v>0.270833333333331</c:v>
                </c:pt>
                <c:pt idx="77">
                  <c:v>0.270833333333331</c:v>
                </c:pt>
                <c:pt idx="78">
                  <c:v>0.270833333333331</c:v>
                </c:pt>
                <c:pt idx="79">
                  <c:v>0.270833333333331</c:v>
                </c:pt>
                <c:pt idx="80">
                  <c:v>0.270833333333331</c:v>
                </c:pt>
                <c:pt idx="81">
                  <c:v>0.270833333333331</c:v>
                </c:pt>
                <c:pt idx="82">
                  <c:v>0.270833333333331</c:v>
                </c:pt>
                <c:pt idx="83">
                  <c:v>0.270833333333331</c:v>
                </c:pt>
                <c:pt idx="84">
                  <c:v>0.270833333333331</c:v>
                </c:pt>
                <c:pt idx="85">
                  <c:v>0.270833333333331</c:v>
                </c:pt>
                <c:pt idx="86">
                  <c:v>0.270833333333331</c:v>
                </c:pt>
                <c:pt idx="87">
                  <c:v>0.270833333333331</c:v>
                </c:pt>
                <c:pt idx="88">
                  <c:v>0.270833333333331</c:v>
                </c:pt>
                <c:pt idx="89">
                  <c:v>0.270833333333331</c:v>
                </c:pt>
                <c:pt idx="90">
                  <c:v>0.270833333333331</c:v>
                </c:pt>
                <c:pt idx="91">
                  <c:v>0.270833333333331</c:v>
                </c:pt>
                <c:pt idx="92">
                  <c:v>0.270833333333331</c:v>
                </c:pt>
                <c:pt idx="93">
                  <c:v>0.270833333333331</c:v>
                </c:pt>
                <c:pt idx="94">
                  <c:v>0.270833333333331</c:v>
                </c:pt>
                <c:pt idx="95">
                  <c:v>0.270833333333331</c:v>
                </c:pt>
                <c:pt idx="96">
                  <c:v>0.270833333333331</c:v>
                </c:pt>
                <c:pt idx="97">
                  <c:v>0.270833333333331</c:v>
                </c:pt>
                <c:pt idx="98">
                  <c:v>0.270833333333331</c:v>
                </c:pt>
                <c:pt idx="99">
                  <c:v>0.270833333333331</c:v>
                </c:pt>
                <c:pt idx="100">
                  <c:v>0.270833333333331</c:v>
                </c:pt>
                <c:pt idx="101">
                  <c:v>0.270833333333331</c:v>
                </c:pt>
                <c:pt idx="102">
                  <c:v>0.270833333333331</c:v>
                </c:pt>
                <c:pt idx="103">
                  <c:v>0.270833333333331</c:v>
                </c:pt>
                <c:pt idx="104">
                  <c:v>0.270833333333331</c:v>
                </c:pt>
                <c:pt idx="105">
                  <c:v>0.270833333333331</c:v>
                </c:pt>
                <c:pt idx="106">
                  <c:v>0.270833333333331</c:v>
                </c:pt>
                <c:pt idx="107">
                  <c:v>0.270833333333331</c:v>
                </c:pt>
                <c:pt idx="108">
                  <c:v>0.270833333333331</c:v>
                </c:pt>
                <c:pt idx="109">
                  <c:v>0.270833333333331</c:v>
                </c:pt>
                <c:pt idx="110">
                  <c:v>0.270833333333331</c:v>
                </c:pt>
                <c:pt idx="111">
                  <c:v>0.270833333333331</c:v>
                </c:pt>
                <c:pt idx="112">
                  <c:v>0.270833333333331</c:v>
                </c:pt>
                <c:pt idx="113">
                  <c:v>0.270833333333331</c:v>
                </c:pt>
                <c:pt idx="114">
                  <c:v>0.270833333333331</c:v>
                </c:pt>
                <c:pt idx="115">
                  <c:v>0.270833333333331</c:v>
                </c:pt>
                <c:pt idx="116">
                  <c:v>0.270833333333331</c:v>
                </c:pt>
                <c:pt idx="117">
                  <c:v>0.270833333333331</c:v>
                </c:pt>
                <c:pt idx="118">
                  <c:v>0.270833333333331</c:v>
                </c:pt>
                <c:pt idx="119">
                  <c:v>0.270833333333331</c:v>
                </c:pt>
                <c:pt idx="120">
                  <c:v>0.270833333333331</c:v>
                </c:pt>
                <c:pt idx="121">
                  <c:v>0.270833333333331</c:v>
                </c:pt>
                <c:pt idx="122">
                  <c:v>0.270833333333331</c:v>
                </c:pt>
                <c:pt idx="123">
                  <c:v>0.270833333333331</c:v>
                </c:pt>
                <c:pt idx="124">
                  <c:v>0.270833333333331</c:v>
                </c:pt>
                <c:pt idx="125">
                  <c:v>0.270833333333331</c:v>
                </c:pt>
                <c:pt idx="126">
                  <c:v>0.270833333333331</c:v>
                </c:pt>
                <c:pt idx="127">
                  <c:v>0.270833333333331</c:v>
                </c:pt>
                <c:pt idx="128">
                  <c:v>0.270833333333331</c:v>
                </c:pt>
                <c:pt idx="129">
                  <c:v>0.270833333333331</c:v>
                </c:pt>
                <c:pt idx="130">
                  <c:v>0.270833333333331</c:v>
                </c:pt>
                <c:pt idx="131">
                  <c:v>0.270833333333331</c:v>
                </c:pt>
                <c:pt idx="132">
                  <c:v>0.270833333333331</c:v>
                </c:pt>
                <c:pt idx="133">
                  <c:v>0.270833333333331</c:v>
                </c:pt>
                <c:pt idx="134">
                  <c:v>0.270833333333331</c:v>
                </c:pt>
                <c:pt idx="135">
                  <c:v>0.270833333333331</c:v>
                </c:pt>
                <c:pt idx="136">
                  <c:v>0.270833333333331</c:v>
                </c:pt>
                <c:pt idx="137">
                  <c:v>0.270833333333331</c:v>
                </c:pt>
                <c:pt idx="138">
                  <c:v>0.270833333333331</c:v>
                </c:pt>
                <c:pt idx="139">
                  <c:v>0.270833333333331</c:v>
                </c:pt>
                <c:pt idx="140">
                  <c:v>0.270833333333331</c:v>
                </c:pt>
                <c:pt idx="141">
                  <c:v>0.270833333333331</c:v>
                </c:pt>
                <c:pt idx="142">
                  <c:v>0.270833333333331</c:v>
                </c:pt>
                <c:pt idx="143">
                  <c:v>0.270833333333331</c:v>
                </c:pt>
                <c:pt idx="144">
                  <c:v>0.270833333333331</c:v>
                </c:pt>
                <c:pt idx="145">
                  <c:v>0.270833333333331</c:v>
                </c:pt>
                <c:pt idx="146">
                  <c:v>0.270833333333331</c:v>
                </c:pt>
                <c:pt idx="147">
                  <c:v>0.270833333333331</c:v>
                </c:pt>
                <c:pt idx="148">
                  <c:v>0.270833333333331</c:v>
                </c:pt>
                <c:pt idx="149">
                  <c:v>0.270833333333331</c:v>
                </c:pt>
                <c:pt idx="150">
                  <c:v>0.270833333333331</c:v>
                </c:pt>
                <c:pt idx="151">
                  <c:v>0.270833333333331</c:v>
                </c:pt>
                <c:pt idx="152">
                  <c:v>0.270833333333331</c:v>
                </c:pt>
                <c:pt idx="153">
                  <c:v>0.270833333333331</c:v>
                </c:pt>
                <c:pt idx="154">
                  <c:v>0.270833333333331</c:v>
                </c:pt>
                <c:pt idx="155">
                  <c:v>0.270833333333331</c:v>
                </c:pt>
                <c:pt idx="156">
                  <c:v>0.270833333333331</c:v>
                </c:pt>
                <c:pt idx="157">
                  <c:v>0.270833333333331</c:v>
                </c:pt>
                <c:pt idx="158">
                  <c:v>0.270833333333331</c:v>
                </c:pt>
                <c:pt idx="159">
                  <c:v>0.270833333333331</c:v>
                </c:pt>
                <c:pt idx="160">
                  <c:v>0.270833333333331</c:v>
                </c:pt>
                <c:pt idx="161">
                  <c:v>0.270833333333331</c:v>
                </c:pt>
                <c:pt idx="162">
                  <c:v>0.270833333333331</c:v>
                </c:pt>
                <c:pt idx="163">
                  <c:v>0.270833333333331</c:v>
                </c:pt>
                <c:pt idx="164">
                  <c:v>0.270833333333331</c:v>
                </c:pt>
                <c:pt idx="165">
                  <c:v>0.270833333333331</c:v>
                </c:pt>
                <c:pt idx="166">
                  <c:v>0.270833333333331</c:v>
                </c:pt>
                <c:pt idx="167">
                  <c:v>0.270833333333331</c:v>
                </c:pt>
                <c:pt idx="168">
                  <c:v>0.270833333333331</c:v>
                </c:pt>
                <c:pt idx="169">
                  <c:v>0.270833333333331</c:v>
                </c:pt>
                <c:pt idx="170">
                  <c:v>0.270833333333331</c:v>
                </c:pt>
                <c:pt idx="171">
                  <c:v>0.270833333333331</c:v>
                </c:pt>
                <c:pt idx="172">
                  <c:v>0.270833333333331</c:v>
                </c:pt>
                <c:pt idx="173">
                  <c:v>0.270833333333331</c:v>
                </c:pt>
                <c:pt idx="174">
                  <c:v>0.270833333333331</c:v>
                </c:pt>
                <c:pt idx="175">
                  <c:v>0.270833333333331</c:v>
                </c:pt>
                <c:pt idx="176">
                  <c:v>0.270833333333331</c:v>
                </c:pt>
                <c:pt idx="177">
                  <c:v>0.270833333333331</c:v>
                </c:pt>
                <c:pt idx="178">
                  <c:v>0.270833333333331</c:v>
                </c:pt>
                <c:pt idx="179">
                  <c:v>0.270833333333331</c:v>
                </c:pt>
                <c:pt idx="180">
                  <c:v>0.270833333333331</c:v>
                </c:pt>
                <c:pt idx="181">
                  <c:v>0.270833333333331</c:v>
                </c:pt>
                <c:pt idx="182">
                  <c:v>0.270833333333331</c:v>
                </c:pt>
                <c:pt idx="183">
                  <c:v>0.270833333333331</c:v>
                </c:pt>
                <c:pt idx="184">
                  <c:v>0.270833333333331</c:v>
                </c:pt>
                <c:pt idx="185">
                  <c:v>0.270833333333331</c:v>
                </c:pt>
                <c:pt idx="186">
                  <c:v>0.270833333333331</c:v>
                </c:pt>
                <c:pt idx="187">
                  <c:v>0.270833333333331</c:v>
                </c:pt>
                <c:pt idx="188">
                  <c:v>0.270833333333331</c:v>
                </c:pt>
                <c:pt idx="189">
                  <c:v>0.270833333333331</c:v>
                </c:pt>
                <c:pt idx="190">
                  <c:v>0.270833333333331</c:v>
                </c:pt>
                <c:pt idx="191">
                  <c:v>0.270833333333331</c:v>
                </c:pt>
                <c:pt idx="192">
                  <c:v>0.270833333333331</c:v>
                </c:pt>
                <c:pt idx="193">
                  <c:v>0.270833333333331</c:v>
                </c:pt>
                <c:pt idx="194">
                  <c:v>0.270833333333331</c:v>
                </c:pt>
                <c:pt idx="195">
                  <c:v>0.270833333333331</c:v>
                </c:pt>
                <c:pt idx="196">
                  <c:v>0.270833333333331</c:v>
                </c:pt>
                <c:pt idx="197">
                  <c:v>0.270833333333331</c:v>
                </c:pt>
                <c:pt idx="198">
                  <c:v>0.270833333333331</c:v>
                </c:pt>
                <c:pt idx="199">
                  <c:v>0.270833333333331</c:v>
                </c:pt>
                <c:pt idx="200">
                  <c:v>0.270833333333331</c:v>
                </c:pt>
                <c:pt idx="201">
                  <c:v>0.270833333333331</c:v>
                </c:pt>
                <c:pt idx="202">
                  <c:v>0.270833333333331</c:v>
                </c:pt>
                <c:pt idx="203">
                  <c:v>0.270833333333331</c:v>
                </c:pt>
                <c:pt idx="204">
                  <c:v>0.270833333333331</c:v>
                </c:pt>
                <c:pt idx="205">
                  <c:v>0.270833333333331</c:v>
                </c:pt>
                <c:pt idx="206">
                  <c:v>0.270833333333331</c:v>
                </c:pt>
                <c:pt idx="207">
                  <c:v>0.270833333333331</c:v>
                </c:pt>
                <c:pt idx="208">
                  <c:v>0.270833333333331</c:v>
                </c:pt>
                <c:pt idx="209">
                  <c:v>0.270833333333331</c:v>
                </c:pt>
                <c:pt idx="210">
                  <c:v>0.270833333333331</c:v>
                </c:pt>
                <c:pt idx="211">
                  <c:v>0.270833333333331</c:v>
                </c:pt>
                <c:pt idx="212">
                  <c:v>0.270833333333331</c:v>
                </c:pt>
                <c:pt idx="213">
                  <c:v>0.270833333333331</c:v>
                </c:pt>
                <c:pt idx="214">
                  <c:v>0.270833333333331</c:v>
                </c:pt>
                <c:pt idx="215">
                  <c:v>0.270833333333331</c:v>
                </c:pt>
                <c:pt idx="216">
                  <c:v>0.270833333333331</c:v>
                </c:pt>
                <c:pt idx="217">
                  <c:v>0.270833333333331</c:v>
                </c:pt>
                <c:pt idx="218">
                  <c:v>0.270833333333331</c:v>
                </c:pt>
                <c:pt idx="219">
                  <c:v>0.270833333333331</c:v>
                </c:pt>
                <c:pt idx="220">
                  <c:v>0.270833333333331</c:v>
                </c:pt>
                <c:pt idx="221">
                  <c:v>0.270833333333331</c:v>
                </c:pt>
                <c:pt idx="222">
                  <c:v>0.270833333333331</c:v>
                </c:pt>
                <c:pt idx="223">
                  <c:v>0.270833333333331</c:v>
                </c:pt>
                <c:pt idx="224">
                  <c:v>0.270833333333331</c:v>
                </c:pt>
                <c:pt idx="225">
                  <c:v>0.270833333333331</c:v>
                </c:pt>
                <c:pt idx="226">
                  <c:v>0.270833333333331</c:v>
                </c:pt>
                <c:pt idx="227">
                  <c:v>0.270833333333331</c:v>
                </c:pt>
                <c:pt idx="228">
                  <c:v>0.270833333333331</c:v>
                </c:pt>
                <c:pt idx="229">
                  <c:v>0.270833333333331</c:v>
                </c:pt>
                <c:pt idx="230">
                  <c:v>0.270833333333331</c:v>
                </c:pt>
                <c:pt idx="231">
                  <c:v>0.270833333333331</c:v>
                </c:pt>
                <c:pt idx="232">
                  <c:v>0.270833333333331</c:v>
                </c:pt>
                <c:pt idx="233">
                  <c:v>0.270833333333331</c:v>
                </c:pt>
                <c:pt idx="234">
                  <c:v>0.270833333333331</c:v>
                </c:pt>
                <c:pt idx="235">
                  <c:v>0.270833333333331</c:v>
                </c:pt>
                <c:pt idx="236">
                  <c:v>0.270833333333331</c:v>
                </c:pt>
                <c:pt idx="237">
                  <c:v>0.270833333333331</c:v>
                </c:pt>
                <c:pt idx="238">
                  <c:v>0.270833333333331</c:v>
                </c:pt>
                <c:pt idx="239">
                  <c:v>0.270833333333331</c:v>
                </c:pt>
                <c:pt idx="240">
                  <c:v>0.270833333333331</c:v>
                </c:pt>
                <c:pt idx="241">
                  <c:v>0.270833333333331</c:v>
                </c:pt>
                <c:pt idx="242">
                  <c:v>0.270833333333331</c:v>
                </c:pt>
                <c:pt idx="243">
                  <c:v>0.270833333333331</c:v>
                </c:pt>
                <c:pt idx="244">
                  <c:v>0.270833333333331</c:v>
                </c:pt>
                <c:pt idx="245">
                  <c:v>0.270833333333331</c:v>
                </c:pt>
                <c:pt idx="246">
                  <c:v>0.270833333333331</c:v>
                </c:pt>
                <c:pt idx="247">
                  <c:v>0.270833333333331</c:v>
                </c:pt>
                <c:pt idx="248">
                  <c:v>0.270833333333331</c:v>
                </c:pt>
                <c:pt idx="249">
                  <c:v>0.270833333333331</c:v>
                </c:pt>
                <c:pt idx="250">
                  <c:v>0.270833333333331</c:v>
                </c:pt>
                <c:pt idx="251">
                  <c:v>0.270833333333331</c:v>
                </c:pt>
                <c:pt idx="252">
                  <c:v>0.270833333333331</c:v>
                </c:pt>
                <c:pt idx="253">
                  <c:v>0.270833333333331</c:v>
                </c:pt>
                <c:pt idx="254">
                  <c:v>0.270833333333331</c:v>
                </c:pt>
                <c:pt idx="255">
                  <c:v>0.270833333333331</c:v>
                </c:pt>
                <c:pt idx="256">
                  <c:v>0.270833333333331</c:v>
                </c:pt>
                <c:pt idx="257">
                  <c:v>0.270833333333331</c:v>
                </c:pt>
                <c:pt idx="258">
                  <c:v>0.270833333333331</c:v>
                </c:pt>
                <c:pt idx="259">
                  <c:v>0.270833333333331</c:v>
                </c:pt>
                <c:pt idx="260">
                  <c:v>0.270833333333331</c:v>
                </c:pt>
                <c:pt idx="261">
                  <c:v>0.270833333333331</c:v>
                </c:pt>
                <c:pt idx="262">
                  <c:v>0.270833333333331</c:v>
                </c:pt>
                <c:pt idx="263">
                  <c:v>0.270833333333331</c:v>
                </c:pt>
                <c:pt idx="264">
                  <c:v>0.270833333333331</c:v>
                </c:pt>
                <c:pt idx="265">
                  <c:v>0.270833333333331</c:v>
                </c:pt>
                <c:pt idx="266">
                  <c:v>0.270833333333331</c:v>
                </c:pt>
                <c:pt idx="267">
                  <c:v>0.270833333333331</c:v>
                </c:pt>
                <c:pt idx="268">
                  <c:v>0.270833333333331</c:v>
                </c:pt>
                <c:pt idx="269">
                  <c:v>0.270833333333331</c:v>
                </c:pt>
                <c:pt idx="270">
                  <c:v>0.270833333333331</c:v>
                </c:pt>
                <c:pt idx="271">
                  <c:v>0.270833333333331</c:v>
                </c:pt>
                <c:pt idx="272">
                  <c:v>0.270833333333331</c:v>
                </c:pt>
                <c:pt idx="273">
                  <c:v>0.270833333333331</c:v>
                </c:pt>
                <c:pt idx="274">
                  <c:v>0.270833333333331</c:v>
                </c:pt>
                <c:pt idx="275">
                  <c:v>0.270833333333331</c:v>
                </c:pt>
                <c:pt idx="276">
                  <c:v>0.270833333333331</c:v>
                </c:pt>
                <c:pt idx="277">
                  <c:v>0.270833333333331</c:v>
                </c:pt>
                <c:pt idx="278">
                  <c:v>0.270833333333331</c:v>
                </c:pt>
                <c:pt idx="279">
                  <c:v>0.270833333333331</c:v>
                </c:pt>
                <c:pt idx="280">
                  <c:v>0.270833333333331</c:v>
                </c:pt>
                <c:pt idx="281">
                  <c:v>0.270833333333331</c:v>
                </c:pt>
                <c:pt idx="282">
                  <c:v>0.270833333333331</c:v>
                </c:pt>
                <c:pt idx="283">
                  <c:v>0.270833333333331</c:v>
                </c:pt>
                <c:pt idx="284">
                  <c:v>0.270833333333331</c:v>
                </c:pt>
                <c:pt idx="285">
                  <c:v>0.270833333333331</c:v>
                </c:pt>
                <c:pt idx="286">
                  <c:v>0.270833333333331</c:v>
                </c:pt>
                <c:pt idx="287">
                  <c:v>0.270833333333331</c:v>
                </c:pt>
                <c:pt idx="288">
                  <c:v>0.270833333333331</c:v>
                </c:pt>
                <c:pt idx="289">
                  <c:v>0.270833333333331</c:v>
                </c:pt>
                <c:pt idx="290">
                  <c:v>0.270833333333331</c:v>
                </c:pt>
                <c:pt idx="291">
                  <c:v>0.270833333333331</c:v>
                </c:pt>
                <c:pt idx="292">
                  <c:v>0.270833333333331</c:v>
                </c:pt>
                <c:pt idx="293">
                  <c:v>0.270833333333331</c:v>
                </c:pt>
                <c:pt idx="294">
                  <c:v>0.270833333333331</c:v>
                </c:pt>
                <c:pt idx="295">
                  <c:v>0.270833333333331</c:v>
                </c:pt>
                <c:pt idx="296">
                  <c:v>0.270833333333331</c:v>
                </c:pt>
                <c:pt idx="297">
                  <c:v>0.270833333333331</c:v>
                </c:pt>
                <c:pt idx="298">
                  <c:v>0.270833333333331</c:v>
                </c:pt>
                <c:pt idx="299">
                  <c:v>0.270833333333331</c:v>
                </c:pt>
                <c:pt idx="300">
                  <c:v>0.270833333333331</c:v>
                </c:pt>
                <c:pt idx="301">
                  <c:v>0.270833333333331</c:v>
                </c:pt>
                <c:pt idx="302">
                  <c:v>0.270833333333331</c:v>
                </c:pt>
                <c:pt idx="303">
                  <c:v>0.270833333333331</c:v>
                </c:pt>
                <c:pt idx="304">
                  <c:v>0.270833333333331</c:v>
                </c:pt>
                <c:pt idx="305">
                  <c:v>0.270833333333331</c:v>
                </c:pt>
                <c:pt idx="306">
                  <c:v>0.270833333333331</c:v>
                </c:pt>
                <c:pt idx="307">
                  <c:v>0.270833333333331</c:v>
                </c:pt>
                <c:pt idx="308">
                  <c:v>0.270833333333331</c:v>
                </c:pt>
                <c:pt idx="309">
                  <c:v>0.270833333333331</c:v>
                </c:pt>
                <c:pt idx="310">
                  <c:v>0.270833333333331</c:v>
                </c:pt>
                <c:pt idx="311">
                  <c:v>0.270833333333331</c:v>
                </c:pt>
                <c:pt idx="312">
                  <c:v>0.270833333333331</c:v>
                </c:pt>
                <c:pt idx="313">
                  <c:v>0.270833333333331</c:v>
                </c:pt>
                <c:pt idx="314">
                  <c:v>0.270833333333331</c:v>
                </c:pt>
                <c:pt idx="315">
                  <c:v>0.270833333333331</c:v>
                </c:pt>
                <c:pt idx="316">
                  <c:v>0.270833333333331</c:v>
                </c:pt>
                <c:pt idx="317">
                  <c:v>0.270833333333331</c:v>
                </c:pt>
                <c:pt idx="318">
                  <c:v>0.270833333333331</c:v>
                </c:pt>
                <c:pt idx="319">
                  <c:v>0.270833333333331</c:v>
                </c:pt>
                <c:pt idx="320">
                  <c:v>0.270833333333331</c:v>
                </c:pt>
                <c:pt idx="321">
                  <c:v>0.270833333333331</c:v>
                </c:pt>
                <c:pt idx="322">
                  <c:v>0.270833333333331</c:v>
                </c:pt>
                <c:pt idx="323">
                  <c:v>0.270833333333331</c:v>
                </c:pt>
                <c:pt idx="324">
                  <c:v>0.270833333333331</c:v>
                </c:pt>
                <c:pt idx="325">
                  <c:v>0.270833333333331</c:v>
                </c:pt>
                <c:pt idx="326">
                  <c:v>0.270833333333331</c:v>
                </c:pt>
                <c:pt idx="327">
                  <c:v>0.270833333333331</c:v>
                </c:pt>
                <c:pt idx="328">
                  <c:v>0.270833333333331</c:v>
                </c:pt>
                <c:pt idx="329">
                  <c:v>0.270833333333331</c:v>
                </c:pt>
                <c:pt idx="330">
                  <c:v>0.270833333333331</c:v>
                </c:pt>
                <c:pt idx="331">
                  <c:v>0.270833333333331</c:v>
                </c:pt>
                <c:pt idx="332">
                  <c:v>0.270833333333331</c:v>
                </c:pt>
                <c:pt idx="333">
                  <c:v>0.270833333333331</c:v>
                </c:pt>
                <c:pt idx="334">
                  <c:v>0.270833333333331</c:v>
                </c:pt>
                <c:pt idx="335">
                  <c:v>0.270833333333331</c:v>
                </c:pt>
                <c:pt idx="336">
                  <c:v>0.270833333333331</c:v>
                </c:pt>
                <c:pt idx="337">
                  <c:v>0.270833333333331</c:v>
                </c:pt>
                <c:pt idx="338">
                  <c:v>0.270833333333331</c:v>
                </c:pt>
                <c:pt idx="339">
                  <c:v>0.270833333333331</c:v>
                </c:pt>
                <c:pt idx="340">
                  <c:v>0.270833333333331</c:v>
                </c:pt>
                <c:pt idx="341">
                  <c:v>0.270833333333331</c:v>
                </c:pt>
                <c:pt idx="342">
                  <c:v>0.270833333333331</c:v>
                </c:pt>
                <c:pt idx="343">
                  <c:v>0.270833333333331</c:v>
                </c:pt>
                <c:pt idx="344">
                  <c:v>0.270833333333331</c:v>
                </c:pt>
                <c:pt idx="345">
                  <c:v>0.270833333333331</c:v>
                </c:pt>
                <c:pt idx="346">
                  <c:v>0.270833333333331</c:v>
                </c:pt>
                <c:pt idx="347">
                  <c:v>0.270833333333331</c:v>
                </c:pt>
                <c:pt idx="348">
                  <c:v>0.270833333333331</c:v>
                </c:pt>
                <c:pt idx="349">
                  <c:v>0.270833333333331</c:v>
                </c:pt>
                <c:pt idx="350">
                  <c:v>0.270833333333331</c:v>
                </c:pt>
                <c:pt idx="351">
                  <c:v>0.270833333333331</c:v>
                </c:pt>
                <c:pt idx="352">
                  <c:v>0.270833333333331</c:v>
                </c:pt>
                <c:pt idx="353">
                  <c:v>0.270833333333331</c:v>
                </c:pt>
                <c:pt idx="354">
                  <c:v>0.270833333333331</c:v>
                </c:pt>
                <c:pt idx="355">
                  <c:v>0.270833333333331</c:v>
                </c:pt>
                <c:pt idx="356">
                  <c:v>0.270833333333331</c:v>
                </c:pt>
                <c:pt idx="357">
                  <c:v>0.270833333333331</c:v>
                </c:pt>
                <c:pt idx="358">
                  <c:v>0.270833333333331</c:v>
                </c:pt>
                <c:pt idx="359">
                  <c:v>0.270833333333331</c:v>
                </c:pt>
                <c:pt idx="360">
                  <c:v>0.270833333333331</c:v>
                </c:pt>
                <c:pt idx="361">
                  <c:v>0.270833333333331</c:v>
                </c:pt>
                <c:pt idx="362">
                  <c:v>0.270833333333331</c:v>
                </c:pt>
                <c:pt idx="363">
                  <c:v>0.270833333333331</c:v>
                </c:pt>
                <c:pt idx="364">
                  <c:v>0.270833333333331</c:v>
                </c:pt>
                <c:pt idx="365">
                  <c:v>0.270833333333331</c:v>
                </c:pt>
              </c:numCache>
            </c:numRef>
          </c:yVal>
          <c:smooth val="1"/>
        </c:ser>
        <c:ser>
          <c:idx val="3"/>
          <c:order val="3"/>
          <c:tx>
            <c:strRef>
              <c:f>DST!$F$1</c:f>
              <c:strCache>
                <c:ptCount val="1"/>
                <c:pt idx="0">
                  <c:v>Go to bed</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DST!$A$2:$A$367</c:f>
              <c:strCache>
                <c:ptCount val="366"/>
                <c:pt idx="0">
                  <c:v>37987</c:v>
                </c:pt>
                <c:pt idx="1">
                  <c:v>37988</c:v>
                </c:pt>
                <c:pt idx="2">
                  <c:v>37989</c:v>
                </c:pt>
                <c:pt idx="3">
                  <c:v>37990</c:v>
                </c:pt>
                <c:pt idx="4">
                  <c:v>37991</c:v>
                </c:pt>
                <c:pt idx="5">
                  <c:v>37992</c:v>
                </c:pt>
                <c:pt idx="6">
                  <c:v>37993</c:v>
                </c:pt>
                <c:pt idx="7">
                  <c:v>37994</c:v>
                </c:pt>
                <c:pt idx="8">
                  <c:v>37995</c:v>
                </c:pt>
                <c:pt idx="9">
                  <c:v>37996</c:v>
                </c:pt>
                <c:pt idx="10">
                  <c:v>37997</c:v>
                </c:pt>
                <c:pt idx="11">
                  <c:v>37998</c:v>
                </c:pt>
                <c:pt idx="12">
                  <c:v>37999</c:v>
                </c:pt>
                <c:pt idx="13">
                  <c:v>38000</c:v>
                </c:pt>
                <c:pt idx="14">
                  <c:v>38001</c:v>
                </c:pt>
                <c:pt idx="15">
                  <c:v>38002</c:v>
                </c:pt>
                <c:pt idx="16">
                  <c:v>38003</c:v>
                </c:pt>
                <c:pt idx="17">
                  <c:v>38004</c:v>
                </c:pt>
                <c:pt idx="18">
                  <c:v>38005</c:v>
                </c:pt>
                <c:pt idx="19">
                  <c:v>38006</c:v>
                </c:pt>
                <c:pt idx="20">
                  <c:v>38007</c:v>
                </c:pt>
                <c:pt idx="21">
                  <c:v>38008</c:v>
                </c:pt>
                <c:pt idx="22">
                  <c:v>38009</c:v>
                </c:pt>
                <c:pt idx="23">
                  <c:v>38010</c:v>
                </c:pt>
                <c:pt idx="24">
                  <c:v>38011</c:v>
                </c:pt>
                <c:pt idx="25">
                  <c:v>38012</c:v>
                </c:pt>
                <c:pt idx="26">
                  <c:v>38013</c:v>
                </c:pt>
                <c:pt idx="27">
                  <c:v>38014</c:v>
                </c:pt>
                <c:pt idx="28">
                  <c:v>38015</c:v>
                </c:pt>
                <c:pt idx="29">
                  <c:v>38016</c:v>
                </c:pt>
                <c:pt idx="30">
                  <c:v>38017</c:v>
                </c:pt>
                <c:pt idx="31">
                  <c:v>38018</c:v>
                </c:pt>
                <c:pt idx="32">
                  <c:v>38019</c:v>
                </c:pt>
                <c:pt idx="33">
                  <c:v>38020</c:v>
                </c:pt>
                <c:pt idx="34">
                  <c:v>38021</c:v>
                </c:pt>
                <c:pt idx="35">
                  <c:v>38022</c:v>
                </c:pt>
                <c:pt idx="36">
                  <c:v>38023</c:v>
                </c:pt>
                <c:pt idx="37">
                  <c:v>38024</c:v>
                </c:pt>
                <c:pt idx="38">
                  <c:v>38025</c:v>
                </c:pt>
                <c:pt idx="39">
                  <c:v>38026</c:v>
                </c:pt>
                <c:pt idx="40">
                  <c:v>38027</c:v>
                </c:pt>
                <c:pt idx="41">
                  <c:v>38028</c:v>
                </c:pt>
                <c:pt idx="42">
                  <c:v>38029</c:v>
                </c:pt>
                <c:pt idx="43">
                  <c:v>38030</c:v>
                </c:pt>
                <c:pt idx="44">
                  <c:v>38031</c:v>
                </c:pt>
                <c:pt idx="45">
                  <c:v>38032</c:v>
                </c:pt>
                <c:pt idx="46">
                  <c:v>38033</c:v>
                </c:pt>
                <c:pt idx="47">
                  <c:v>38034</c:v>
                </c:pt>
                <c:pt idx="48">
                  <c:v>38035</c:v>
                </c:pt>
                <c:pt idx="49">
                  <c:v>38036</c:v>
                </c:pt>
                <c:pt idx="50">
                  <c:v>38037</c:v>
                </c:pt>
                <c:pt idx="51">
                  <c:v>38038</c:v>
                </c:pt>
                <c:pt idx="52">
                  <c:v>38039</c:v>
                </c:pt>
                <c:pt idx="53">
                  <c:v>38040</c:v>
                </c:pt>
                <c:pt idx="54">
                  <c:v>38041</c:v>
                </c:pt>
                <c:pt idx="55">
                  <c:v>38042</c:v>
                </c:pt>
                <c:pt idx="56">
                  <c:v>38043</c:v>
                </c:pt>
                <c:pt idx="57">
                  <c:v>38044</c:v>
                </c:pt>
                <c:pt idx="58">
                  <c:v>38045</c:v>
                </c:pt>
                <c:pt idx="59">
                  <c:v>38046</c:v>
                </c:pt>
                <c:pt idx="60">
                  <c:v>38047</c:v>
                </c:pt>
                <c:pt idx="61">
                  <c:v>38048</c:v>
                </c:pt>
                <c:pt idx="62">
                  <c:v>38049</c:v>
                </c:pt>
                <c:pt idx="63">
                  <c:v>38050</c:v>
                </c:pt>
                <c:pt idx="64">
                  <c:v>38051</c:v>
                </c:pt>
                <c:pt idx="65">
                  <c:v>38052</c:v>
                </c:pt>
                <c:pt idx="66">
                  <c:v>38053</c:v>
                </c:pt>
                <c:pt idx="67">
                  <c:v>38054</c:v>
                </c:pt>
                <c:pt idx="68">
                  <c:v>38055</c:v>
                </c:pt>
                <c:pt idx="69">
                  <c:v>38056</c:v>
                </c:pt>
                <c:pt idx="70">
                  <c:v>38057</c:v>
                </c:pt>
                <c:pt idx="71">
                  <c:v>38058</c:v>
                </c:pt>
                <c:pt idx="72">
                  <c:v>38059</c:v>
                </c:pt>
                <c:pt idx="73">
                  <c:v>38060</c:v>
                </c:pt>
                <c:pt idx="74">
                  <c:v>38061</c:v>
                </c:pt>
                <c:pt idx="75">
                  <c:v>38062</c:v>
                </c:pt>
                <c:pt idx="76">
                  <c:v>38063</c:v>
                </c:pt>
                <c:pt idx="77">
                  <c:v>38064</c:v>
                </c:pt>
                <c:pt idx="78">
                  <c:v>38065</c:v>
                </c:pt>
                <c:pt idx="79">
                  <c:v>38066</c:v>
                </c:pt>
                <c:pt idx="80">
                  <c:v>38067</c:v>
                </c:pt>
                <c:pt idx="81">
                  <c:v>38068</c:v>
                </c:pt>
                <c:pt idx="82">
                  <c:v>38069</c:v>
                </c:pt>
                <c:pt idx="83">
                  <c:v>38070</c:v>
                </c:pt>
                <c:pt idx="84">
                  <c:v>38071</c:v>
                </c:pt>
                <c:pt idx="85">
                  <c:v>38072</c:v>
                </c:pt>
                <c:pt idx="86">
                  <c:v>38073</c:v>
                </c:pt>
                <c:pt idx="87">
                  <c:v>38074</c:v>
                </c:pt>
                <c:pt idx="88">
                  <c:v>38075</c:v>
                </c:pt>
                <c:pt idx="89">
                  <c:v>38076</c:v>
                </c:pt>
                <c:pt idx="90">
                  <c:v>38077</c:v>
                </c:pt>
                <c:pt idx="91">
                  <c:v>38078</c:v>
                </c:pt>
                <c:pt idx="92">
                  <c:v>38079</c:v>
                </c:pt>
                <c:pt idx="93">
                  <c:v>38080</c:v>
                </c:pt>
                <c:pt idx="94">
                  <c:v>38081</c:v>
                </c:pt>
                <c:pt idx="95">
                  <c:v>38082</c:v>
                </c:pt>
                <c:pt idx="96">
                  <c:v>38083</c:v>
                </c:pt>
                <c:pt idx="97">
                  <c:v>38084</c:v>
                </c:pt>
                <c:pt idx="98">
                  <c:v>38085</c:v>
                </c:pt>
                <c:pt idx="99">
                  <c:v>38086</c:v>
                </c:pt>
                <c:pt idx="100">
                  <c:v>38087</c:v>
                </c:pt>
                <c:pt idx="101">
                  <c:v>38088</c:v>
                </c:pt>
                <c:pt idx="102">
                  <c:v>38089</c:v>
                </c:pt>
                <c:pt idx="103">
                  <c:v>38090</c:v>
                </c:pt>
                <c:pt idx="104">
                  <c:v>38091</c:v>
                </c:pt>
                <c:pt idx="105">
                  <c:v>38092</c:v>
                </c:pt>
                <c:pt idx="106">
                  <c:v>38093</c:v>
                </c:pt>
                <c:pt idx="107">
                  <c:v>38094</c:v>
                </c:pt>
                <c:pt idx="108">
                  <c:v>38095</c:v>
                </c:pt>
                <c:pt idx="109">
                  <c:v>38096</c:v>
                </c:pt>
                <c:pt idx="110">
                  <c:v>38097</c:v>
                </c:pt>
                <c:pt idx="111">
                  <c:v>38098</c:v>
                </c:pt>
                <c:pt idx="112">
                  <c:v>38099</c:v>
                </c:pt>
                <c:pt idx="113">
                  <c:v>38100</c:v>
                </c:pt>
                <c:pt idx="114">
                  <c:v>38101</c:v>
                </c:pt>
                <c:pt idx="115">
                  <c:v>38102</c:v>
                </c:pt>
                <c:pt idx="116">
                  <c:v>38103</c:v>
                </c:pt>
                <c:pt idx="117">
                  <c:v>38104</c:v>
                </c:pt>
                <c:pt idx="118">
                  <c:v>38105</c:v>
                </c:pt>
                <c:pt idx="119">
                  <c:v>38106</c:v>
                </c:pt>
                <c:pt idx="120">
                  <c:v>38107</c:v>
                </c:pt>
                <c:pt idx="121">
                  <c:v>38108</c:v>
                </c:pt>
                <c:pt idx="122">
                  <c:v>38109</c:v>
                </c:pt>
                <c:pt idx="123">
                  <c:v>38110</c:v>
                </c:pt>
                <c:pt idx="124">
                  <c:v>38111</c:v>
                </c:pt>
                <c:pt idx="125">
                  <c:v>38112</c:v>
                </c:pt>
                <c:pt idx="126">
                  <c:v>38113</c:v>
                </c:pt>
                <c:pt idx="127">
                  <c:v>38114</c:v>
                </c:pt>
                <c:pt idx="128">
                  <c:v>38115</c:v>
                </c:pt>
                <c:pt idx="129">
                  <c:v>38116</c:v>
                </c:pt>
                <c:pt idx="130">
                  <c:v>38117</c:v>
                </c:pt>
                <c:pt idx="131">
                  <c:v>38118</c:v>
                </c:pt>
                <c:pt idx="132">
                  <c:v>38119</c:v>
                </c:pt>
                <c:pt idx="133">
                  <c:v>38120</c:v>
                </c:pt>
                <c:pt idx="134">
                  <c:v>38121</c:v>
                </c:pt>
                <c:pt idx="135">
                  <c:v>38122</c:v>
                </c:pt>
                <c:pt idx="136">
                  <c:v>38123</c:v>
                </c:pt>
                <c:pt idx="137">
                  <c:v>38124</c:v>
                </c:pt>
                <c:pt idx="138">
                  <c:v>38125</c:v>
                </c:pt>
                <c:pt idx="139">
                  <c:v>38126</c:v>
                </c:pt>
                <c:pt idx="140">
                  <c:v>38127</c:v>
                </c:pt>
                <c:pt idx="141">
                  <c:v>38128</c:v>
                </c:pt>
                <c:pt idx="142">
                  <c:v>38129</c:v>
                </c:pt>
                <c:pt idx="143">
                  <c:v>38130</c:v>
                </c:pt>
                <c:pt idx="144">
                  <c:v>38131</c:v>
                </c:pt>
                <c:pt idx="145">
                  <c:v>38132</c:v>
                </c:pt>
                <c:pt idx="146">
                  <c:v>38133</c:v>
                </c:pt>
                <c:pt idx="147">
                  <c:v>38134</c:v>
                </c:pt>
                <c:pt idx="148">
                  <c:v>38135</c:v>
                </c:pt>
                <c:pt idx="149">
                  <c:v>38136</c:v>
                </c:pt>
                <c:pt idx="150">
                  <c:v>38137</c:v>
                </c:pt>
                <c:pt idx="151">
                  <c:v>38138</c:v>
                </c:pt>
                <c:pt idx="152">
                  <c:v>38139</c:v>
                </c:pt>
                <c:pt idx="153">
                  <c:v>38140</c:v>
                </c:pt>
                <c:pt idx="154">
                  <c:v>38141</c:v>
                </c:pt>
                <c:pt idx="155">
                  <c:v>38142</c:v>
                </c:pt>
                <c:pt idx="156">
                  <c:v>38143</c:v>
                </c:pt>
                <c:pt idx="157">
                  <c:v>38144</c:v>
                </c:pt>
                <c:pt idx="158">
                  <c:v>38145</c:v>
                </c:pt>
                <c:pt idx="159">
                  <c:v>38146</c:v>
                </c:pt>
                <c:pt idx="160">
                  <c:v>38147</c:v>
                </c:pt>
                <c:pt idx="161">
                  <c:v>38148</c:v>
                </c:pt>
                <c:pt idx="162">
                  <c:v>38149</c:v>
                </c:pt>
                <c:pt idx="163">
                  <c:v>38150</c:v>
                </c:pt>
                <c:pt idx="164">
                  <c:v>38151</c:v>
                </c:pt>
                <c:pt idx="165">
                  <c:v>38152</c:v>
                </c:pt>
                <c:pt idx="166">
                  <c:v>38153</c:v>
                </c:pt>
                <c:pt idx="167">
                  <c:v>38154</c:v>
                </c:pt>
                <c:pt idx="168">
                  <c:v>38155</c:v>
                </c:pt>
                <c:pt idx="169">
                  <c:v>38156</c:v>
                </c:pt>
                <c:pt idx="170">
                  <c:v>38157</c:v>
                </c:pt>
                <c:pt idx="171">
                  <c:v>38158</c:v>
                </c:pt>
                <c:pt idx="172">
                  <c:v>38159</c:v>
                </c:pt>
                <c:pt idx="173">
                  <c:v>38160</c:v>
                </c:pt>
                <c:pt idx="174">
                  <c:v>38161</c:v>
                </c:pt>
                <c:pt idx="175">
                  <c:v>38162</c:v>
                </c:pt>
                <c:pt idx="176">
                  <c:v>38163</c:v>
                </c:pt>
                <c:pt idx="177">
                  <c:v>38164</c:v>
                </c:pt>
                <c:pt idx="178">
                  <c:v>38165</c:v>
                </c:pt>
                <c:pt idx="179">
                  <c:v>38166</c:v>
                </c:pt>
                <c:pt idx="180">
                  <c:v>38167</c:v>
                </c:pt>
                <c:pt idx="181">
                  <c:v>38168</c:v>
                </c:pt>
                <c:pt idx="182">
                  <c:v>38169</c:v>
                </c:pt>
                <c:pt idx="183">
                  <c:v>38170</c:v>
                </c:pt>
                <c:pt idx="184">
                  <c:v>38171</c:v>
                </c:pt>
                <c:pt idx="185">
                  <c:v>38172</c:v>
                </c:pt>
                <c:pt idx="186">
                  <c:v>38173</c:v>
                </c:pt>
                <c:pt idx="187">
                  <c:v>38174</c:v>
                </c:pt>
                <c:pt idx="188">
                  <c:v>38175</c:v>
                </c:pt>
                <c:pt idx="189">
                  <c:v>38176</c:v>
                </c:pt>
                <c:pt idx="190">
                  <c:v>38177</c:v>
                </c:pt>
                <c:pt idx="191">
                  <c:v>38178</c:v>
                </c:pt>
                <c:pt idx="192">
                  <c:v>38179</c:v>
                </c:pt>
                <c:pt idx="193">
                  <c:v>38180</c:v>
                </c:pt>
                <c:pt idx="194">
                  <c:v>38181</c:v>
                </c:pt>
                <c:pt idx="195">
                  <c:v>38182</c:v>
                </c:pt>
                <c:pt idx="196">
                  <c:v>38183</c:v>
                </c:pt>
                <c:pt idx="197">
                  <c:v>38184</c:v>
                </c:pt>
                <c:pt idx="198">
                  <c:v>38185</c:v>
                </c:pt>
                <c:pt idx="199">
                  <c:v>38186</c:v>
                </c:pt>
                <c:pt idx="200">
                  <c:v>38187</c:v>
                </c:pt>
                <c:pt idx="201">
                  <c:v>38188</c:v>
                </c:pt>
                <c:pt idx="202">
                  <c:v>38189</c:v>
                </c:pt>
                <c:pt idx="203">
                  <c:v>38190</c:v>
                </c:pt>
                <c:pt idx="204">
                  <c:v>38191</c:v>
                </c:pt>
                <c:pt idx="205">
                  <c:v>38192</c:v>
                </c:pt>
                <c:pt idx="206">
                  <c:v>38193</c:v>
                </c:pt>
                <c:pt idx="207">
                  <c:v>38194</c:v>
                </c:pt>
                <c:pt idx="208">
                  <c:v>38195</c:v>
                </c:pt>
                <c:pt idx="209">
                  <c:v>38196</c:v>
                </c:pt>
                <c:pt idx="210">
                  <c:v>38197</c:v>
                </c:pt>
                <c:pt idx="211">
                  <c:v>38198</c:v>
                </c:pt>
                <c:pt idx="212">
                  <c:v>38199</c:v>
                </c:pt>
                <c:pt idx="213">
                  <c:v>38200</c:v>
                </c:pt>
                <c:pt idx="214">
                  <c:v>38201</c:v>
                </c:pt>
                <c:pt idx="215">
                  <c:v>38202</c:v>
                </c:pt>
                <c:pt idx="216">
                  <c:v>38203</c:v>
                </c:pt>
                <c:pt idx="217">
                  <c:v>38204</c:v>
                </c:pt>
                <c:pt idx="218">
                  <c:v>38205</c:v>
                </c:pt>
                <c:pt idx="219">
                  <c:v>38206</c:v>
                </c:pt>
                <c:pt idx="220">
                  <c:v>38207</c:v>
                </c:pt>
                <c:pt idx="221">
                  <c:v>38208</c:v>
                </c:pt>
                <c:pt idx="222">
                  <c:v>38209</c:v>
                </c:pt>
                <c:pt idx="223">
                  <c:v>38210</c:v>
                </c:pt>
                <c:pt idx="224">
                  <c:v>38211</c:v>
                </c:pt>
                <c:pt idx="225">
                  <c:v>38212</c:v>
                </c:pt>
                <c:pt idx="226">
                  <c:v>38213</c:v>
                </c:pt>
                <c:pt idx="227">
                  <c:v>38214</c:v>
                </c:pt>
                <c:pt idx="228">
                  <c:v>38215</c:v>
                </c:pt>
                <c:pt idx="229">
                  <c:v>38216</c:v>
                </c:pt>
                <c:pt idx="230">
                  <c:v>38217</c:v>
                </c:pt>
                <c:pt idx="231">
                  <c:v>38218</c:v>
                </c:pt>
                <c:pt idx="232">
                  <c:v>38219</c:v>
                </c:pt>
                <c:pt idx="233">
                  <c:v>38220</c:v>
                </c:pt>
                <c:pt idx="234">
                  <c:v>38221</c:v>
                </c:pt>
                <c:pt idx="235">
                  <c:v>38222</c:v>
                </c:pt>
                <c:pt idx="236">
                  <c:v>38223</c:v>
                </c:pt>
                <c:pt idx="237">
                  <c:v>38224</c:v>
                </c:pt>
                <c:pt idx="238">
                  <c:v>38225</c:v>
                </c:pt>
                <c:pt idx="239">
                  <c:v>38226</c:v>
                </c:pt>
                <c:pt idx="240">
                  <c:v>38227</c:v>
                </c:pt>
                <c:pt idx="241">
                  <c:v>38228</c:v>
                </c:pt>
                <c:pt idx="242">
                  <c:v>38229</c:v>
                </c:pt>
                <c:pt idx="243">
                  <c:v>38230</c:v>
                </c:pt>
                <c:pt idx="244">
                  <c:v>38231</c:v>
                </c:pt>
                <c:pt idx="245">
                  <c:v>38232</c:v>
                </c:pt>
                <c:pt idx="246">
                  <c:v>38233</c:v>
                </c:pt>
                <c:pt idx="247">
                  <c:v>38234</c:v>
                </c:pt>
                <c:pt idx="248">
                  <c:v>38235</c:v>
                </c:pt>
                <c:pt idx="249">
                  <c:v>38236</c:v>
                </c:pt>
                <c:pt idx="250">
                  <c:v>38237</c:v>
                </c:pt>
                <c:pt idx="251">
                  <c:v>38238</c:v>
                </c:pt>
                <c:pt idx="252">
                  <c:v>38239</c:v>
                </c:pt>
                <c:pt idx="253">
                  <c:v>38240</c:v>
                </c:pt>
                <c:pt idx="254">
                  <c:v>38241</c:v>
                </c:pt>
                <c:pt idx="255">
                  <c:v>38242</c:v>
                </c:pt>
                <c:pt idx="256">
                  <c:v>38243</c:v>
                </c:pt>
                <c:pt idx="257">
                  <c:v>38244</c:v>
                </c:pt>
                <c:pt idx="258">
                  <c:v>38245</c:v>
                </c:pt>
                <c:pt idx="259">
                  <c:v>38246</c:v>
                </c:pt>
                <c:pt idx="260">
                  <c:v>38247</c:v>
                </c:pt>
                <c:pt idx="261">
                  <c:v>38248</c:v>
                </c:pt>
                <c:pt idx="262">
                  <c:v>38249</c:v>
                </c:pt>
                <c:pt idx="263">
                  <c:v>38250</c:v>
                </c:pt>
                <c:pt idx="264">
                  <c:v>38251</c:v>
                </c:pt>
                <c:pt idx="265">
                  <c:v>38252</c:v>
                </c:pt>
                <c:pt idx="266">
                  <c:v>38253</c:v>
                </c:pt>
                <c:pt idx="267">
                  <c:v>38254</c:v>
                </c:pt>
                <c:pt idx="268">
                  <c:v>38255</c:v>
                </c:pt>
                <c:pt idx="269">
                  <c:v>38256</c:v>
                </c:pt>
                <c:pt idx="270">
                  <c:v>38257</c:v>
                </c:pt>
                <c:pt idx="271">
                  <c:v>38258</c:v>
                </c:pt>
                <c:pt idx="272">
                  <c:v>38259</c:v>
                </c:pt>
                <c:pt idx="273">
                  <c:v>38260</c:v>
                </c:pt>
                <c:pt idx="274">
                  <c:v>38261</c:v>
                </c:pt>
                <c:pt idx="275">
                  <c:v>38262</c:v>
                </c:pt>
                <c:pt idx="276">
                  <c:v>38263</c:v>
                </c:pt>
                <c:pt idx="277">
                  <c:v>38264</c:v>
                </c:pt>
                <c:pt idx="278">
                  <c:v>38265</c:v>
                </c:pt>
                <c:pt idx="279">
                  <c:v>38266</c:v>
                </c:pt>
                <c:pt idx="280">
                  <c:v>38267</c:v>
                </c:pt>
                <c:pt idx="281">
                  <c:v>38268</c:v>
                </c:pt>
                <c:pt idx="282">
                  <c:v>38269</c:v>
                </c:pt>
                <c:pt idx="283">
                  <c:v>38270</c:v>
                </c:pt>
                <c:pt idx="284">
                  <c:v>38271</c:v>
                </c:pt>
                <c:pt idx="285">
                  <c:v>38272</c:v>
                </c:pt>
                <c:pt idx="286">
                  <c:v>38273</c:v>
                </c:pt>
                <c:pt idx="287">
                  <c:v>38274</c:v>
                </c:pt>
                <c:pt idx="288">
                  <c:v>38275</c:v>
                </c:pt>
                <c:pt idx="289">
                  <c:v>38276</c:v>
                </c:pt>
                <c:pt idx="290">
                  <c:v>38277</c:v>
                </c:pt>
                <c:pt idx="291">
                  <c:v>38278</c:v>
                </c:pt>
                <c:pt idx="292">
                  <c:v>38279</c:v>
                </c:pt>
                <c:pt idx="293">
                  <c:v>38280</c:v>
                </c:pt>
                <c:pt idx="294">
                  <c:v>38281</c:v>
                </c:pt>
                <c:pt idx="295">
                  <c:v>38282</c:v>
                </c:pt>
                <c:pt idx="296">
                  <c:v>38283</c:v>
                </c:pt>
                <c:pt idx="297">
                  <c:v>38284</c:v>
                </c:pt>
                <c:pt idx="298">
                  <c:v>38285</c:v>
                </c:pt>
                <c:pt idx="299">
                  <c:v>38286</c:v>
                </c:pt>
                <c:pt idx="300">
                  <c:v>38287</c:v>
                </c:pt>
                <c:pt idx="301">
                  <c:v>38288</c:v>
                </c:pt>
                <c:pt idx="302">
                  <c:v>38289</c:v>
                </c:pt>
                <c:pt idx="303">
                  <c:v>38290</c:v>
                </c:pt>
                <c:pt idx="304">
                  <c:v>38291</c:v>
                </c:pt>
                <c:pt idx="305">
                  <c:v>38292</c:v>
                </c:pt>
                <c:pt idx="306">
                  <c:v>38293</c:v>
                </c:pt>
                <c:pt idx="307">
                  <c:v>38294</c:v>
                </c:pt>
                <c:pt idx="308">
                  <c:v>38295</c:v>
                </c:pt>
                <c:pt idx="309">
                  <c:v>38296</c:v>
                </c:pt>
                <c:pt idx="310">
                  <c:v>38297</c:v>
                </c:pt>
                <c:pt idx="311">
                  <c:v>38298</c:v>
                </c:pt>
                <c:pt idx="312">
                  <c:v>38299</c:v>
                </c:pt>
                <c:pt idx="313">
                  <c:v>38300</c:v>
                </c:pt>
                <c:pt idx="314">
                  <c:v>38301</c:v>
                </c:pt>
                <c:pt idx="315">
                  <c:v>38302</c:v>
                </c:pt>
                <c:pt idx="316">
                  <c:v>38303</c:v>
                </c:pt>
                <c:pt idx="317">
                  <c:v>38304</c:v>
                </c:pt>
                <c:pt idx="318">
                  <c:v>38305</c:v>
                </c:pt>
                <c:pt idx="319">
                  <c:v>38306</c:v>
                </c:pt>
                <c:pt idx="320">
                  <c:v>38307</c:v>
                </c:pt>
                <c:pt idx="321">
                  <c:v>38308</c:v>
                </c:pt>
                <c:pt idx="322">
                  <c:v>38309</c:v>
                </c:pt>
                <c:pt idx="323">
                  <c:v>38310</c:v>
                </c:pt>
                <c:pt idx="324">
                  <c:v>38311</c:v>
                </c:pt>
                <c:pt idx="325">
                  <c:v>38312</c:v>
                </c:pt>
                <c:pt idx="326">
                  <c:v>38313</c:v>
                </c:pt>
                <c:pt idx="327">
                  <c:v>38314</c:v>
                </c:pt>
                <c:pt idx="328">
                  <c:v>38315</c:v>
                </c:pt>
                <c:pt idx="329">
                  <c:v>38316</c:v>
                </c:pt>
                <c:pt idx="330">
                  <c:v>38317</c:v>
                </c:pt>
                <c:pt idx="331">
                  <c:v>38318</c:v>
                </c:pt>
                <c:pt idx="332">
                  <c:v>38319</c:v>
                </c:pt>
                <c:pt idx="333">
                  <c:v>38320</c:v>
                </c:pt>
                <c:pt idx="334">
                  <c:v>38321</c:v>
                </c:pt>
                <c:pt idx="335">
                  <c:v>38322</c:v>
                </c:pt>
                <c:pt idx="336">
                  <c:v>38323</c:v>
                </c:pt>
                <c:pt idx="337">
                  <c:v>38324</c:v>
                </c:pt>
                <c:pt idx="338">
                  <c:v>38325</c:v>
                </c:pt>
                <c:pt idx="339">
                  <c:v>38326</c:v>
                </c:pt>
                <c:pt idx="340">
                  <c:v>38327</c:v>
                </c:pt>
                <c:pt idx="341">
                  <c:v>38328</c:v>
                </c:pt>
                <c:pt idx="342">
                  <c:v>38329</c:v>
                </c:pt>
                <c:pt idx="343">
                  <c:v>38330</c:v>
                </c:pt>
                <c:pt idx="344">
                  <c:v>38331</c:v>
                </c:pt>
                <c:pt idx="345">
                  <c:v>38332</c:v>
                </c:pt>
                <c:pt idx="346">
                  <c:v>38333</c:v>
                </c:pt>
                <c:pt idx="347">
                  <c:v>38334</c:v>
                </c:pt>
                <c:pt idx="348">
                  <c:v>38335</c:v>
                </c:pt>
                <c:pt idx="349">
                  <c:v>38336</c:v>
                </c:pt>
                <c:pt idx="350">
                  <c:v>38337</c:v>
                </c:pt>
                <c:pt idx="351">
                  <c:v>38338</c:v>
                </c:pt>
                <c:pt idx="352">
                  <c:v>38339</c:v>
                </c:pt>
                <c:pt idx="353">
                  <c:v>38340</c:v>
                </c:pt>
                <c:pt idx="354">
                  <c:v>38341</c:v>
                </c:pt>
                <c:pt idx="355">
                  <c:v>38342</c:v>
                </c:pt>
                <c:pt idx="356">
                  <c:v>38343</c:v>
                </c:pt>
                <c:pt idx="357">
                  <c:v>38344</c:v>
                </c:pt>
                <c:pt idx="358">
                  <c:v>38345</c:v>
                </c:pt>
                <c:pt idx="359">
                  <c:v>38346</c:v>
                </c:pt>
                <c:pt idx="360">
                  <c:v>38347</c:v>
                </c:pt>
                <c:pt idx="361">
                  <c:v>38348</c:v>
                </c:pt>
                <c:pt idx="362">
                  <c:v>38349</c:v>
                </c:pt>
                <c:pt idx="363">
                  <c:v>38350</c:v>
                </c:pt>
                <c:pt idx="364">
                  <c:v>38351</c:v>
                </c:pt>
                <c:pt idx="365">
                  <c:v>38352</c:v>
                </c:pt>
              </c:strCache>
            </c:strRef>
          </c:xVal>
          <c:yVal>
            <c:numRef>
              <c:f>DST!$F$2:$F$367</c:f>
              <c:numCache>
                <c:ptCount val="366"/>
                <c:pt idx="0">
                  <c:v>0.95833333333332</c:v>
                </c:pt>
                <c:pt idx="1">
                  <c:v>0.95833333333332</c:v>
                </c:pt>
                <c:pt idx="2">
                  <c:v>0.95833333333332</c:v>
                </c:pt>
                <c:pt idx="3">
                  <c:v>0.95833333333332</c:v>
                </c:pt>
                <c:pt idx="4">
                  <c:v>0.95833333333332</c:v>
                </c:pt>
                <c:pt idx="5">
                  <c:v>0.95833333333332</c:v>
                </c:pt>
                <c:pt idx="6">
                  <c:v>0.95833333333332</c:v>
                </c:pt>
                <c:pt idx="7">
                  <c:v>0.95833333333332</c:v>
                </c:pt>
                <c:pt idx="8">
                  <c:v>0.95833333333332</c:v>
                </c:pt>
                <c:pt idx="9">
                  <c:v>0.95833333333332</c:v>
                </c:pt>
                <c:pt idx="10">
                  <c:v>0.95833333333332</c:v>
                </c:pt>
                <c:pt idx="11">
                  <c:v>0.95833333333332</c:v>
                </c:pt>
                <c:pt idx="12">
                  <c:v>0.95833333333332</c:v>
                </c:pt>
                <c:pt idx="13">
                  <c:v>0.95833333333332</c:v>
                </c:pt>
                <c:pt idx="14">
                  <c:v>0.95833333333332</c:v>
                </c:pt>
                <c:pt idx="15">
                  <c:v>0.95833333333332</c:v>
                </c:pt>
                <c:pt idx="16">
                  <c:v>0.95833333333332</c:v>
                </c:pt>
                <c:pt idx="17">
                  <c:v>0.95833333333332</c:v>
                </c:pt>
                <c:pt idx="18">
                  <c:v>0.95833333333332</c:v>
                </c:pt>
                <c:pt idx="19">
                  <c:v>0.95833333333332</c:v>
                </c:pt>
                <c:pt idx="20">
                  <c:v>0.95833333333332</c:v>
                </c:pt>
                <c:pt idx="21">
                  <c:v>0.95833333333332</c:v>
                </c:pt>
                <c:pt idx="22">
                  <c:v>0.95833333333332</c:v>
                </c:pt>
                <c:pt idx="23">
                  <c:v>0.95833333333332</c:v>
                </c:pt>
                <c:pt idx="24">
                  <c:v>0.95833333333332</c:v>
                </c:pt>
                <c:pt idx="25">
                  <c:v>0.95833333333332</c:v>
                </c:pt>
                <c:pt idx="26">
                  <c:v>0.95833333333332</c:v>
                </c:pt>
                <c:pt idx="27">
                  <c:v>0.95833333333332</c:v>
                </c:pt>
                <c:pt idx="28">
                  <c:v>0.95833333333332</c:v>
                </c:pt>
                <c:pt idx="29">
                  <c:v>0.95833333333332</c:v>
                </c:pt>
                <c:pt idx="30">
                  <c:v>0.95833333333332</c:v>
                </c:pt>
                <c:pt idx="31">
                  <c:v>0.95833333333332</c:v>
                </c:pt>
                <c:pt idx="32">
                  <c:v>0.95833333333332</c:v>
                </c:pt>
                <c:pt idx="33">
                  <c:v>0.95833333333332</c:v>
                </c:pt>
                <c:pt idx="34">
                  <c:v>0.95833333333332</c:v>
                </c:pt>
                <c:pt idx="35">
                  <c:v>0.95833333333332</c:v>
                </c:pt>
                <c:pt idx="36">
                  <c:v>0.95833333333332</c:v>
                </c:pt>
                <c:pt idx="37">
                  <c:v>0.95833333333332</c:v>
                </c:pt>
                <c:pt idx="38">
                  <c:v>0.95833333333332</c:v>
                </c:pt>
                <c:pt idx="39">
                  <c:v>0.95833333333332</c:v>
                </c:pt>
                <c:pt idx="40">
                  <c:v>0.95833333333332</c:v>
                </c:pt>
                <c:pt idx="41">
                  <c:v>0.95833333333332</c:v>
                </c:pt>
                <c:pt idx="42">
                  <c:v>0.95833333333332</c:v>
                </c:pt>
                <c:pt idx="43">
                  <c:v>0.95833333333332</c:v>
                </c:pt>
                <c:pt idx="44">
                  <c:v>0.95833333333332</c:v>
                </c:pt>
                <c:pt idx="45">
                  <c:v>0.95833333333332</c:v>
                </c:pt>
                <c:pt idx="46">
                  <c:v>0.95833333333332</c:v>
                </c:pt>
                <c:pt idx="47">
                  <c:v>0.95833333333332</c:v>
                </c:pt>
                <c:pt idx="48">
                  <c:v>0.95833333333332</c:v>
                </c:pt>
                <c:pt idx="49">
                  <c:v>0.95833333333332</c:v>
                </c:pt>
                <c:pt idx="50">
                  <c:v>0.95833333333332</c:v>
                </c:pt>
                <c:pt idx="51">
                  <c:v>0.95833333333332</c:v>
                </c:pt>
                <c:pt idx="52">
                  <c:v>0.95833333333332</c:v>
                </c:pt>
                <c:pt idx="53">
                  <c:v>0.95833333333332</c:v>
                </c:pt>
                <c:pt idx="54">
                  <c:v>0.95833333333332</c:v>
                </c:pt>
                <c:pt idx="55">
                  <c:v>0.95833333333332</c:v>
                </c:pt>
                <c:pt idx="56">
                  <c:v>0.95833333333332</c:v>
                </c:pt>
                <c:pt idx="57">
                  <c:v>0.95833333333332</c:v>
                </c:pt>
                <c:pt idx="58">
                  <c:v>0.95833333333332</c:v>
                </c:pt>
                <c:pt idx="59">
                  <c:v>0.95833333333332</c:v>
                </c:pt>
                <c:pt idx="60">
                  <c:v>0.95833333333332</c:v>
                </c:pt>
                <c:pt idx="61">
                  <c:v>0.95833333333332</c:v>
                </c:pt>
                <c:pt idx="62">
                  <c:v>0.95833333333332</c:v>
                </c:pt>
                <c:pt idx="63">
                  <c:v>0.95833333333332</c:v>
                </c:pt>
                <c:pt idx="64">
                  <c:v>0.95833333333332</c:v>
                </c:pt>
                <c:pt idx="65">
                  <c:v>0.95833333333332</c:v>
                </c:pt>
                <c:pt idx="66">
                  <c:v>0.95833333333332</c:v>
                </c:pt>
                <c:pt idx="67">
                  <c:v>0.95833333333332</c:v>
                </c:pt>
                <c:pt idx="68">
                  <c:v>0.95833333333332</c:v>
                </c:pt>
                <c:pt idx="69">
                  <c:v>0.95833333333332</c:v>
                </c:pt>
                <c:pt idx="70">
                  <c:v>0.95833333333332</c:v>
                </c:pt>
                <c:pt idx="71">
                  <c:v>0.95833333333332</c:v>
                </c:pt>
                <c:pt idx="72">
                  <c:v>0.95833333333332</c:v>
                </c:pt>
                <c:pt idx="73">
                  <c:v>0.95833333333332</c:v>
                </c:pt>
                <c:pt idx="74">
                  <c:v>0.95833333333332</c:v>
                </c:pt>
                <c:pt idx="75">
                  <c:v>0.95833333333332</c:v>
                </c:pt>
                <c:pt idx="76">
                  <c:v>0.95833333333332</c:v>
                </c:pt>
                <c:pt idx="77">
                  <c:v>0.95833333333332</c:v>
                </c:pt>
                <c:pt idx="78">
                  <c:v>0.95833333333332</c:v>
                </c:pt>
                <c:pt idx="79">
                  <c:v>0.95833333333332</c:v>
                </c:pt>
                <c:pt idx="80">
                  <c:v>0.95833333333332</c:v>
                </c:pt>
                <c:pt idx="81">
                  <c:v>0.95833333333332</c:v>
                </c:pt>
                <c:pt idx="82">
                  <c:v>0.95833333333332</c:v>
                </c:pt>
                <c:pt idx="83">
                  <c:v>0.95833333333332</c:v>
                </c:pt>
                <c:pt idx="84">
                  <c:v>0.95833333333332</c:v>
                </c:pt>
                <c:pt idx="85">
                  <c:v>0.95833333333332</c:v>
                </c:pt>
                <c:pt idx="86">
                  <c:v>0.95833333333332</c:v>
                </c:pt>
                <c:pt idx="87">
                  <c:v>0.95833333333332</c:v>
                </c:pt>
                <c:pt idx="88">
                  <c:v>0.95833333333332</c:v>
                </c:pt>
                <c:pt idx="89">
                  <c:v>0.95833333333332</c:v>
                </c:pt>
                <c:pt idx="90">
                  <c:v>0.95833333333332</c:v>
                </c:pt>
                <c:pt idx="91">
                  <c:v>0.95833333333332</c:v>
                </c:pt>
                <c:pt idx="92">
                  <c:v>0.95833333333332</c:v>
                </c:pt>
                <c:pt idx="93">
                  <c:v>0.95833333333332</c:v>
                </c:pt>
                <c:pt idx="94">
                  <c:v>0.95833333333332</c:v>
                </c:pt>
                <c:pt idx="95">
                  <c:v>0.95833333333332</c:v>
                </c:pt>
                <c:pt idx="96">
                  <c:v>0.95833333333332</c:v>
                </c:pt>
                <c:pt idx="97">
                  <c:v>0.95833333333332</c:v>
                </c:pt>
                <c:pt idx="98">
                  <c:v>0.95833333333332</c:v>
                </c:pt>
                <c:pt idx="99">
                  <c:v>0.95833333333332</c:v>
                </c:pt>
                <c:pt idx="100">
                  <c:v>0.95833333333332</c:v>
                </c:pt>
                <c:pt idx="101">
                  <c:v>0.95833333333332</c:v>
                </c:pt>
                <c:pt idx="102">
                  <c:v>0.95833333333332</c:v>
                </c:pt>
                <c:pt idx="103">
                  <c:v>0.95833333333332</c:v>
                </c:pt>
                <c:pt idx="104">
                  <c:v>0.95833333333332</c:v>
                </c:pt>
                <c:pt idx="105">
                  <c:v>0.95833333333332</c:v>
                </c:pt>
                <c:pt idx="106">
                  <c:v>0.95833333333332</c:v>
                </c:pt>
                <c:pt idx="107">
                  <c:v>0.95833333333332</c:v>
                </c:pt>
                <c:pt idx="108">
                  <c:v>0.95833333333332</c:v>
                </c:pt>
                <c:pt idx="109">
                  <c:v>0.95833333333332</c:v>
                </c:pt>
                <c:pt idx="110">
                  <c:v>0.95833333333332</c:v>
                </c:pt>
                <c:pt idx="111">
                  <c:v>0.95833333333332</c:v>
                </c:pt>
                <c:pt idx="112">
                  <c:v>0.95833333333332</c:v>
                </c:pt>
                <c:pt idx="113">
                  <c:v>0.95833333333332</c:v>
                </c:pt>
                <c:pt idx="114">
                  <c:v>0.95833333333332</c:v>
                </c:pt>
                <c:pt idx="115">
                  <c:v>0.95833333333332</c:v>
                </c:pt>
                <c:pt idx="116">
                  <c:v>0.95833333333332</c:v>
                </c:pt>
                <c:pt idx="117">
                  <c:v>0.95833333333332</c:v>
                </c:pt>
                <c:pt idx="118">
                  <c:v>0.95833333333332</c:v>
                </c:pt>
                <c:pt idx="119">
                  <c:v>0.95833333333332</c:v>
                </c:pt>
                <c:pt idx="120">
                  <c:v>0.95833333333332</c:v>
                </c:pt>
                <c:pt idx="121">
                  <c:v>0.95833333333332</c:v>
                </c:pt>
                <c:pt idx="122">
                  <c:v>0.95833333333332</c:v>
                </c:pt>
                <c:pt idx="123">
                  <c:v>0.95833333333332</c:v>
                </c:pt>
                <c:pt idx="124">
                  <c:v>0.95833333333332</c:v>
                </c:pt>
                <c:pt idx="125">
                  <c:v>0.95833333333332</c:v>
                </c:pt>
                <c:pt idx="126">
                  <c:v>0.95833333333332</c:v>
                </c:pt>
                <c:pt idx="127">
                  <c:v>0.95833333333332</c:v>
                </c:pt>
                <c:pt idx="128">
                  <c:v>0.95833333333332</c:v>
                </c:pt>
                <c:pt idx="129">
                  <c:v>0.95833333333332</c:v>
                </c:pt>
                <c:pt idx="130">
                  <c:v>0.95833333333332</c:v>
                </c:pt>
                <c:pt idx="131">
                  <c:v>0.95833333333332</c:v>
                </c:pt>
                <c:pt idx="132">
                  <c:v>0.95833333333332</c:v>
                </c:pt>
                <c:pt idx="133">
                  <c:v>0.95833333333332</c:v>
                </c:pt>
                <c:pt idx="134">
                  <c:v>0.95833333333332</c:v>
                </c:pt>
                <c:pt idx="135">
                  <c:v>0.95833333333332</c:v>
                </c:pt>
                <c:pt idx="136">
                  <c:v>0.95833333333332</c:v>
                </c:pt>
                <c:pt idx="137">
                  <c:v>0.95833333333332</c:v>
                </c:pt>
                <c:pt idx="138">
                  <c:v>0.95833333333332</c:v>
                </c:pt>
                <c:pt idx="139">
                  <c:v>0.95833333333332</c:v>
                </c:pt>
                <c:pt idx="140">
                  <c:v>0.95833333333332</c:v>
                </c:pt>
                <c:pt idx="141">
                  <c:v>0.95833333333332</c:v>
                </c:pt>
                <c:pt idx="142">
                  <c:v>0.95833333333332</c:v>
                </c:pt>
                <c:pt idx="143">
                  <c:v>0.95833333333332</c:v>
                </c:pt>
                <c:pt idx="144">
                  <c:v>0.95833333333332</c:v>
                </c:pt>
                <c:pt idx="145">
                  <c:v>0.95833333333332</c:v>
                </c:pt>
                <c:pt idx="146">
                  <c:v>0.95833333333332</c:v>
                </c:pt>
                <c:pt idx="147">
                  <c:v>0.95833333333332</c:v>
                </c:pt>
                <c:pt idx="148">
                  <c:v>0.95833333333332</c:v>
                </c:pt>
                <c:pt idx="149">
                  <c:v>0.95833333333332</c:v>
                </c:pt>
                <c:pt idx="150">
                  <c:v>0.95833333333332</c:v>
                </c:pt>
                <c:pt idx="151">
                  <c:v>0.95833333333332</c:v>
                </c:pt>
                <c:pt idx="152">
                  <c:v>0.95833333333332</c:v>
                </c:pt>
                <c:pt idx="153">
                  <c:v>0.95833333333332</c:v>
                </c:pt>
                <c:pt idx="154">
                  <c:v>0.95833333333332</c:v>
                </c:pt>
                <c:pt idx="155">
                  <c:v>0.95833333333332</c:v>
                </c:pt>
                <c:pt idx="156">
                  <c:v>0.95833333333332</c:v>
                </c:pt>
                <c:pt idx="157">
                  <c:v>0.95833333333332</c:v>
                </c:pt>
                <c:pt idx="158">
                  <c:v>0.95833333333332</c:v>
                </c:pt>
                <c:pt idx="159">
                  <c:v>0.95833333333332</c:v>
                </c:pt>
                <c:pt idx="160">
                  <c:v>0.95833333333332</c:v>
                </c:pt>
                <c:pt idx="161">
                  <c:v>0.95833333333332</c:v>
                </c:pt>
                <c:pt idx="162">
                  <c:v>0.95833333333332</c:v>
                </c:pt>
                <c:pt idx="163">
                  <c:v>0.95833333333332</c:v>
                </c:pt>
                <c:pt idx="164">
                  <c:v>0.95833333333332</c:v>
                </c:pt>
                <c:pt idx="165">
                  <c:v>0.95833333333332</c:v>
                </c:pt>
                <c:pt idx="166">
                  <c:v>0.95833333333332</c:v>
                </c:pt>
                <c:pt idx="167">
                  <c:v>0.95833333333332</c:v>
                </c:pt>
                <c:pt idx="168">
                  <c:v>0.95833333333332</c:v>
                </c:pt>
                <c:pt idx="169">
                  <c:v>0.95833333333332</c:v>
                </c:pt>
                <c:pt idx="170">
                  <c:v>0.95833333333332</c:v>
                </c:pt>
                <c:pt idx="171">
                  <c:v>0.95833333333332</c:v>
                </c:pt>
                <c:pt idx="172">
                  <c:v>0.95833333333332</c:v>
                </c:pt>
                <c:pt idx="173">
                  <c:v>0.95833333333332</c:v>
                </c:pt>
                <c:pt idx="174">
                  <c:v>0.95833333333332</c:v>
                </c:pt>
                <c:pt idx="175">
                  <c:v>0.95833333333332</c:v>
                </c:pt>
                <c:pt idx="176">
                  <c:v>0.95833333333332</c:v>
                </c:pt>
                <c:pt idx="177">
                  <c:v>0.95833333333332</c:v>
                </c:pt>
                <c:pt idx="178">
                  <c:v>0.95833333333332</c:v>
                </c:pt>
                <c:pt idx="179">
                  <c:v>0.95833333333332</c:v>
                </c:pt>
                <c:pt idx="180">
                  <c:v>0.95833333333332</c:v>
                </c:pt>
                <c:pt idx="181">
                  <c:v>0.95833333333332</c:v>
                </c:pt>
                <c:pt idx="182">
                  <c:v>0.95833333333332</c:v>
                </c:pt>
                <c:pt idx="183">
                  <c:v>0.95833333333332</c:v>
                </c:pt>
                <c:pt idx="184">
                  <c:v>0.95833333333332</c:v>
                </c:pt>
                <c:pt idx="185">
                  <c:v>0.95833333333332</c:v>
                </c:pt>
                <c:pt idx="186">
                  <c:v>0.95833333333332</c:v>
                </c:pt>
                <c:pt idx="187">
                  <c:v>0.95833333333332</c:v>
                </c:pt>
                <c:pt idx="188">
                  <c:v>0.95833333333332</c:v>
                </c:pt>
                <c:pt idx="189">
                  <c:v>0.95833333333332</c:v>
                </c:pt>
                <c:pt idx="190">
                  <c:v>0.95833333333332</c:v>
                </c:pt>
                <c:pt idx="191">
                  <c:v>0.95833333333332</c:v>
                </c:pt>
                <c:pt idx="192">
                  <c:v>0.95833333333332</c:v>
                </c:pt>
                <c:pt idx="193">
                  <c:v>0.95833333333332</c:v>
                </c:pt>
                <c:pt idx="194">
                  <c:v>0.95833333333332</c:v>
                </c:pt>
                <c:pt idx="195">
                  <c:v>0.95833333333332</c:v>
                </c:pt>
                <c:pt idx="196">
                  <c:v>0.95833333333332</c:v>
                </c:pt>
                <c:pt idx="197">
                  <c:v>0.95833333333332</c:v>
                </c:pt>
                <c:pt idx="198">
                  <c:v>0.95833333333332</c:v>
                </c:pt>
                <c:pt idx="199">
                  <c:v>0.95833333333332</c:v>
                </c:pt>
                <c:pt idx="200">
                  <c:v>0.95833333333332</c:v>
                </c:pt>
                <c:pt idx="201">
                  <c:v>0.95833333333332</c:v>
                </c:pt>
                <c:pt idx="202">
                  <c:v>0.95833333333332</c:v>
                </c:pt>
                <c:pt idx="203">
                  <c:v>0.95833333333332</c:v>
                </c:pt>
                <c:pt idx="204">
                  <c:v>0.95833333333332</c:v>
                </c:pt>
                <c:pt idx="205">
                  <c:v>0.95833333333332</c:v>
                </c:pt>
                <c:pt idx="206">
                  <c:v>0.95833333333332</c:v>
                </c:pt>
                <c:pt idx="207">
                  <c:v>0.95833333333332</c:v>
                </c:pt>
                <c:pt idx="208">
                  <c:v>0.95833333333332</c:v>
                </c:pt>
                <c:pt idx="209">
                  <c:v>0.95833333333332</c:v>
                </c:pt>
                <c:pt idx="210">
                  <c:v>0.95833333333332</c:v>
                </c:pt>
                <c:pt idx="211">
                  <c:v>0.95833333333332</c:v>
                </c:pt>
                <c:pt idx="212">
                  <c:v>0.95833333333332</c:v>
                </c:pt>
                <c:pt idx="213">
                  <c:v>0.95833333333332</c:v>
                </c:pt>
                <c:pt idx="214">
                  <c:v>0.95833333333332</c:v>
                </c:pt>
                <c:pt idx="215">
                  <c:v>0.95833333333332</c:v>
                </c:pt>
                <c:pt idx="216">
                  <c:v>0.95833333333332</c:v>
                </c:pt>
                <c:pt idx="217">
                  <c:v>0.95833333333332</c:v>
                </c:pt>
                <c:pt idx="218">
                  <c:v>0.95833333333332</c:v>
                </c:pt>
                <c:pt idx="219">
                  <c:v>0.95833333333332</c:v>
                </c:pt>
                <c:pt idx="220">
                  <c:v>0.95833333333332</c:v>
                </c:pt>
                <c:pt idx="221">
                  <c:v>0.95833333333332</c:v>
                </c:pt>
                <c:pt idx="222">
                  <c:v>0.95833333333332</c:v>
                </c:pt>
                <c:pt idx="223">
                  <c:v>0.95833333333332</c:v>
                </c:pt>
                <c:pt idx="224">
                  <c:v>0.95833333333332</c:v>
                </c:pt>
                <c:pt idx="225">
                  <c:v>0.95833333333332</c:v>
                </c:pt>
                <c:pt idx="226">
                  <c:v>0.95833333333332</c:v>
                </c:pt>
                <c:pt idx="227">
                  <c:v>0.95833333333332</c:v>
                </c:pt>
                <c:pt idx="228">
                  <c:v>0.95833333333332</c:v>
                </c:pt>
                <c:pt idx="229">
                  <c:v>0.95833333333332</c:v>
                </c:pt>
                <c:pt idx="230">
                  <c:v>0.95833333333332</c:v>
                </c:pt>
                <c:pt idx="231">
                  <c:v>0.95833333333332</c:v>
                </c:pt>
                <c:pt idx="232">
                  <c:v>0.95833333333332</c:v>
                </c:pt>
                <c:pt idx="233">
                  <c:v>0.95833333333332</c:v>
                </c:pt>
                <c:pt idx="234">
                  <c:v>0.95833333333332</c:v>
                </c:pt>
                <c:pt idx="235">
                  <c:v>0.95833333333332</c:v>
                </c:pt>
                <c:pt idx="236">
                  <c:v>0.95833333333332</c:v>
                </c:pt>
                <c:pt idx="237">
                  <c:v>0.95833333333332</c:v>
                </c:pt>
                <c:pt idx="238">
                  <c:v>0.95833333333332</c:v>
                </c:pt>
                <c:pt idx="239">
                  <c:v>0.95833333333332</c:v>
                </c:pt>
                <c:pt idx="240">
                  <c:v>0.95833333333332</c:v>
                </c:pt>
                <c:pt idx="241">
                  <c:v>0.95833333333332</c:v>
                </c:pt>
                <c:pt idx="242">
                  <c:v>0.95833333333332</c:v>
                </c:pt>
                <c:pt idx="243">
                  <c:v>0.95833333333332</c:v>
                </c:pt>
                <c:pt idx="244">
                  <c:v>0.95833333333332</c:v>
                </c:pt>
                <c:pt idx="245">
                  <c:v>0.95833333333332</c:v>
                </c:pt>
                <c:pt idx="246">
                  <c:v>0.95833333333332</c:v>
                </c:pt>
                <c:pt idx="247">
                  <c:v>0.95833333333332</c:v>
                </c:pt>
                <c:pt idx="248">
                  <c:v>0.95833333333332</c:v>
                </c:pt>
                <c:pt idx="249">
                  <c:v>0.95833333333332</c:v>
                </c:pt>
                <c:pt idx="250">
                  <c:v>0.95833333333332</c:v>
                </c:pt>
                <c:pt idx="251">
                  <c:v>0.95833333333332</c:v>
                </c:pt>
                <c:pt idx="252">
                  <c:v>0.95833333333332</c:v>
                </c:pt>
                <c:pt idx="253">
                  <c:v>0.95833333333332</c:v>
                </c:pt>
                <c:pt idx="254">
                  <c:v>0.95833333333332</c:v>
                </c:pt>
                <c:pt idx="255">
                  <c:v>0.95833333333332</c:v>
                </c:pt>
                <c:pt idx="256">
                  <c:v>0.95833333333332</c:v>
                </c:pt>
                <c:pt idx="257">
                  <c:v>0.95833333333332</c:v>
                </c:pt>
                <c:pt idx="258">
                  <c:v>0.95833333333332</c:v>
                </c:pt>
                <c:pt idx="259">
                  <c:v>0.95833333333332</c:v>
                </c:pt>
                <c:pt idx="260">
                  <c:v>0.95833333333332</c:v>
                </c:pt>
                <c:pt idx="261">
                  <c:v>0.95833333333332</c:v>
                </c:pt>
                <c:pt idx="262">
                  <c:v>0.95833333333332</c:v>
                </c:pt>
                <c:pt idx="263">
                  <c:v>0.95833333333332</c:v>
                </c:pt>
                <c:pt idx="264">
                  <c:v>0.95833333333332</c:v>
                </c:pt>
                <c:pt idx="265">
                  <c:v>0.95833333333332</c:v>
                </c:pt>
                <c:pt idx="266">
                  <c:v>0.95833333333332</c:v>
                </c:pt>
                <c:pt idx="267">
                  <c:v>0.95833333333332</c:v>
                </c:pt>
                <c:pt idx="268">
                  <c:v>0.95833333333332</c:v>
                </c:pt>
                <c:pt idx="269">
                  <c:v>0.95833333333332</c:v>
                </c:pt>
                <c:pt idx="270">
                  <c:v>0.95833333333332</c:v>
                </c:pt>
                <c:pt idx="271">
                  <c:v>0.95833333333332</c:v>
                </c:pt>
                <c:pt idx="272">
                  <c:v>0.95833333333332</c:v>
                </c:pt>
                <c:pt idx="273">
                  <c:v>0.95833333333332</c:v>
                </c:pt>
                <c:pt idx="274">
                  <c:v>0.95833333333332</c:v>
                </c:pt>
                <c:pt idx="275">
                  <c:v>0.95833333333332</c:v>
                </c:pt>
                <c:pt idx="276">
                  <c:v>0.95833333333332</c:v>
                </c:pt>
                <c:pt idx="277">
                  <c:v>0.95833333333332</c:v>
                </c:pt>
                <c:pt idx="278">
                  <c:v>0.95833333333332</c:v>
                </c:pt>
                <c:pt idx="279">
                  <c:v>0.95833333333332</c:v>
                </c:pt>
                <c:pt idx="280">
                  <c:v>0.95833333333332</c:v>
                </c:pt>
                <c:pt idx="281">
                  <c:v>0.95833333333332</c:v>
                </c:pt>
                <c:pt idx="282">
                  <c:v>0.95833333333332</c:v>
                </c:pt>
                <c:pt idx="283">
                  <c:v>0.95833333333332</c:v>
                </c:pt>
                <c:pt idx="284">
                  <c:v>0.95833333333332</c:v>
                </c:pt>
                <c:pt idx="285">
                  <c:v>0.95833333333332</c:v>
                </c:pt>
                <c:pt idx="286">
                  <c:v>0.95833333333332</c:v>
                </c:pt>
                <c:pt idx="287">
                  <c:v>0.95833333333332</c:v>
                </c:pt>
                <c:pt idx="288">
                  <c:v>0.95833333333332</c:v>
                </c:pt>
                <c:pt idx="289">
                  <c:v>0.95833333333332</c:v>
                </c:pt>
                <c:pt idx="290">
                  <c:v>0.95833333333332</c:v>
                </c:pt>
                <c:pt idx="291">
                  <c:v>0.95833333333332</c:v>
                </c:pt>
                <c:pt idx="292">
                  <c:v>0.95833333333332</c:v>
                </c:pt>
                <c:pt idx="293">
                  <c:v>0.95833333333332</c:v>
                </c:pt>
                <c:pt idx="294">
                  <c:v>0.95833333333332</c:v>
                </c:pt>
                <c:pt idx="295">
                  <c:v>0.95833333333332</c:v>
                </c:pt>
                <c:pt idx="296">
                  <c:v>0.95833333333332</c:v>
                </c:pt>
                <c:pt idx="297">
                  <c:v>0.95833333333332</c:v>
                </c:pt>
                <c:pt idx="298">
                  <c:v>0.95833333333332</c:v>
                </c:pt>
                <c:pt idx="299">
                  <c:v>0.95833333333332</c:v>
                </c:pt>
                <c:pt idx="300">
                  <c:v>0.95833333333332</c:v>
                </c:pt>
                <c:pt idx="301">
                  <c:v>0.95833333333332</c:v>
                </c:pt>
                <c:pt idx="302">
                  <c:v>0.95833333333332</c:v>
                </c:pt>
                <c:pt idx="303">
                  <c:v>0.95833333333332</c:v>
                </c:pt>
                <c:pt idx="304">
                  <c:v>0.95833333333332</c:v>
                </c:pt>
                <c:pt idx="305">
                  <c:v>0.95833333333332</c:v>
                </c:pt>
                <c:pt idx="306">
                  <c:v>0.95833333333332</c:v>
                </c:pt>
                <c:pt idx="307">
                  <c:v>0.95833333333332</c:v>
                </c:pt>
                <c:pt idx="308">
                  <c:v>0.95833333333332</c:v>
                </c:pt>
                <c:pt idx="309">
                  <c:v>0.95833333333332</c:v>
                </c:pt>
                <c:pt idx="310">
                  <c:v>0.95833333333332</c:v>
                </c:pt>
                <c:pt idx="311">
                  <c:v>0.95833333333332</c:v>
                </c:pt>
                <c:pt idx="312">
                  <c:v>0.95833333333332</c:v>
                </c:pt>
                <c:pt idx="313">
                  <c:v>0.95833333333332</c:v>
                </c:pt>
                <c:pt idx="314">
                  <c:v>0.95833333333332</c:v>
                </c:pt>
                <c:pt idx="315">
                  <c:v>0.95833333333332</c:v>
                </c:pt>
                <c:pt idx="316">
                  <c:v>0.95833333333332</c:v>
                </c:pt>
                <c:pt idx="317">
                  <c:v>0.95833333333332</c:v>
                </c:pt>
                <c:pt idx="318">
                  <c:v>0.95833333333332</c:v>
                </c:pt>
                <c:pt idx="319">
                  <c:v>0.95833333333332</c:v>
                </c:pt>
                <c:pt idx="320">
                  <c:v>0.95833333333332</c:v>
                </c:pt>
                <c:pt idx="321">
                  <c:v>0.95833333333332</c:v>
                </c:pt>
                <c:pt idx="322">
                  <c:v>0.95833333333332</c:v>
                </c:pt>
                <c:pt idx="323">
                  <c:v>0.95833333333332</c:v>
                </c:pt>
                <c:pt idx="324">
                  <c:v>0.95833333333332</c:v>
                </c:pt>
                <c:pt idx="325">
                  <c:v>0.95833333333332</c:v>
                </c:pt>
                <c:pt idx="326">
                  <c:v>0.95833333333332</c:v>
                </c:pt>
                <c:pt idx="327">
                  <c:v>0.95833333333332</c:v>
                </c:pt>
                <c:pt idx="328">
                  <c:v>0.95833333333332</c:v>
                </c:pt>
                <c:pt idx="329">
                  <c:v>0.95833333333332</c:v>
                </c:pt>
                <c:pt idx="330">
                  <c:v>0.95833333333332</c:v>
                </c:pt>
                <c:pt idx="331">
                  <c:v>0.95833333333332</c:v>
                </c:pt>
                <c:pt idx="332">
                  <c:v>0.95833333333332</c:v>
                </c:pt>
                <c:pt idx="333">
                  <c:v>0.95833333333332</c:v>
                </c:pt>
                <c:pt idx="334">
                  <c:v>0.95833333333332</c:v>
                </c:pt>
                <c:pt idx="335">
                  <c:v>0.95833333333332</c:v>
                </c:pt>
                <c:pt idx="336">
                  <c:v>0.95833333333332</c:v>
                </c:pt>
                <c:pt idx="337">
                  <c:v>0.95833333333332</c:v>
                </c:pt>
                <c:pt idx="338">
                  <c:v>0.95833333333332</c:v>
                </c:pt>
                <c:pt idx="339">
                  <c:v>0.95833333333332</c:v>
                </c:pt>
                <c:pt idx="340">
                  <c:v>0.95833333333332</c:v>
                </c:pt>
                <c:pt idx="341">
                  <c:v>0.95833333333332</c:v>
                </c:pt>
                <c:pt idx="342">
                  <c:v>0.95833333333332</c:v>
                </c:pt>
                <c:pt idx="343">
                  <c:v>0.95833333333332</c:v>
                </c:pt>
                <c:pt idx="344">
                  <c:v>0.95833333333332</c:v>
                </c:pt>
                <c:pt idx="345">
                  <c:v>0.95833333333332</c:v>
                </c:pt>
                <c:pt idx="346">
                  <c:v>0.95833333333332</c:v>
                </c:pt>
                <c:pt idx="347">
                  <c:v>0.95833333333332</c:v>
                </c:pt>
                <c:pt idx="348">
                  <c:v>0.95833333333332</c:v>
                </c:pt>
                <c:pt idx="349">
                  <c:v>0.95833333333332</c:v>
                </c:pt>
                <c:pt idx="350">
                  <c:v>0.95833333333332</c:v>
                </c:pt>
                <c:pt idx="351">
                  <c:v>0.95833333333332</c:v>
                </c:pt>
                <c:pt idx="352">
                  <c:v>0.95833333333332</c:v>
                </c:pt>
                <c:pt idx="353">
                  <c:v>0.95833333333332</c:v>
                </c:pt>
                <c:pt idx="354">
                  <c:v>0.95833333333332</c:v>
                </c:pt>
                <c:pt idx="355">
                  <c:v>0.95833333333332</c:v>
                </c:pt>
                <c:pt idx="356">
                  <c:v>0.95833333333332</c:v>
                </c:pt>
                <c:pt idx="357">
                  <c:v>0.95833333333332</c:v>
                </c:pt>
                <c:pt idx="358">
                  <c:v>0.95833333333332</c:v>
                </c:pt>
                <c:pt idx="359">
                  <c:v>0.95833333333332</c:v>
                </c:pt>
                <c:pt idx="360">
                  <c:v>0.95833333333332</c:v>
                </c:pt>
                <c:pt idx="361">
                  <c:v>0.95833333333332</c:v>
                </c:pt>
                <c:pt idx="362">
                  <c:v>0.95833333333332</c:v>
                </c:pt>
                <c:pt idx="363">
                  <c:v>0.95833333333332</c:v>
                </c:pt>
                <c:pt idx="364">
                  <c:v>0.95833333333332</c:v>
                </c:pt>
                <c:pt idx="365">
                  <c:v>0.95833333333332</c:v>
                </c:pt>
              </c:numCache>
            </c:numRef>
          </c:yVal>
          <c:smooth val="1"/>
        </c:ser>
        <c:ser>
          <c:idx val="4"/>
          <c:order val="4"/>
          <c:tx>
            <c:v>Sunrise (no DST)</c:v>
          </c:tx>
          <c:extLst>
            <c:ext xmlns:c14="http://schemas.microsoft.com/office/drawing/2007/8/2/chart" uri="{6F2FDCE9-48DA-4B69-8628-5D25D57E5C99}">
              <c14:invertSolidFillFmt>
                <c14:spPr>
                  <a:solidFill>
                    <a:srgbClr val="000000"/>
                  </a:solidFill>
                </c14:spPr>
              </c14:invertSolidFillFmt>
            </c:ext>
          </c:extLst>
          <c:marker>
            <c:symbol val="none"/>
          </c:marker>
          <c:xVal>
            <c:strRef>
              <c:f>'No DST'!$A$2:$A$367</c:f>
              <c:strCache>
                <c:ptCount val="366"/>
                <c:pt idx="0">
                  <c:v>37987</c:v>
                </c:pt>
                <c:pt idx="1">
                  <c:v>37988</c:v>
                </c:pt>
                <c:pt idx="2">
                  <c:v>37989</c:v>
                </c:pt>
                <c:pt idx="3">
                  <c:v>37990</c:v>
                </c:pt>
                <c:pt idx="4">
                  <c:v>37991</c:v>
                </c:pt>
                <c:pt idx="5">
                  <c:v>37992</c:v>
                </c:pt>
                <c:pt idx="6">
                  <c:v>37993</c:v>
                </c:pt>
                <c:pt idx="7">
                  <c:v>37994</c:v>
                </c:pt>
                <c:pt idx="8">
                  <c:v>37995</c:v>
                </c:pt>
                <c:pt idx="9">
                  <c:v>37996</c:v>
                </c:pt>
                <c:pt idx="10">
                  <c:v>37997</c:v>
                </c:pt>
                <c:pt idx="11">
                  <c:v>37998</c:v>
                </c:pt>
                <c:pt idx="12">
                  <c:v>37999</c:v>
                </c:pt>
                <c:pt idx="13">
                  <c:v>38000</c:v>
                </c:pt>
                <c:pt idx="14">
                  <c:v>38001</c:v>
                </c:pt>
                <c:pt idx="15">
                  <c:v>38002</c:v>
                </c:pt>
                <c:pt idx="16">
                  <c:v>38003</c:v>
                </c:pt>
                <c:pt idx="17">
                  <c:v>38004</c:v>
                </c:pt>
                <c:pt idx="18">
                  <c:v>38005</c:v>
                </c:pt>
                <c:pt idx="19">
                  <c:v>38006</c:v>
                </c:pt>
                <c:pt idx="20">
                  <c:v>38007</c:v>
                </c:pt>
                <c:pt idx="21">
                  <c:v>38008</c:v>
                </c:pt>
                <c:pt idx="22">
                  <c:v>38009</c:v>
                </c:pt>
                <c:pt idx="23">
                  <c:v>38010</c:v>
                </c:pt>
                <c:pt idx="24">
                  <c:v>38011</c:v>
                </c:pt>
                <c:pt idx="25">
                  <c:v>38012</c:v>
                </c:pt>
                <c:pt idx="26">
                  <c:v>38013</c:v>
                </c:pt>
                <c:pt idx="27">
                  <c:v>38014</c:v>
                </c:pt>
                <c:pt idx="28">
                  <c:v>38015</c:v>
                </c:pt>
                <c:pt idx="29">
                  <c:v>38016</c:v>
                </c:pt>
                <c:pt idx="30">
                  <c:v>38017</c:v>
                </c:pt>
                <c:pt idx="31">
                  <c:v>38018</c:v>
                </c:pt>
                <c:pt idx="32">
                  <c:v>38019</c:v>
                </c:pt>
                <c:pt idx="33">
                  <c:v>38020</c:v>
                </c:pt>
                <c:pt idx="34">
                  <c:v>38021</c:v>
                </c:pt>
                <c:pt idx="35">
                  <c:v>38022</c:v>
                </c:pt>
                <c:pt idx="36">
                  <c:v>38023</c:v>
                </c:pt>
                <c:pt idx="37">
                  <c:v>38024</c:v>
                </c:pt>
                <c:pt idx="38">
                  <c:v>38025</c:v>
                </c:pt>
                <c:pt idx="39">
                  <c:v>38026</c:v>
                </c:pt>
                <c:pt idx="40">
                  <c:v>38027</c:v>
                </c:pt>
                <c:pt idx="41">
                  <c:v>38028</c:v>
                </c:pt>
                <c:pt idx="42">
                  <c:v>38029</c:v>
                </c:pt>
                <c:pt idx="43">
                  <c:v>38030</c:v>
                </c:pt>
                <c:pt idx="44">
                  <c:v>38031</c:v>
                </c:pt>
                <c:pt idx="45">
                  <c:v>38032</c:v>
                </c:pt>
                <c:pt idx="46">
                  <c:v>38033</c:v>
                </c:pt>
                <c:pt idx="47">
                  <c:v>38034</c:v>
                </c:pt>
                <c:pt idx="48">
                  <c:v>38035</c:v>
                </c:pt>
                <c:pt idx="49">
                  <c:v>38036</c:v>
                </c:pt>
                <c:pt idx="50">
                  <c:v>38037</c:v>
                </c:pt>
                <c:pt idx="51">
                  <c:v>38038</c:v>
                </c:pt>
                <c:pt idx="52">
                  <c:v>38039</c:v>
                </c:pt>
                <c:pt idx="53">
                  <c:v>38040</c:v>
                </c:pt>
                <c:pt idx="54">
                  <c:v>38041</c:v>
                </c:pt>
                <c:pt idx="55">
                  <c:v>38042</c:v>
                </c:pt>
                <c:pt idx="56">
                  <c:v>38043</c:v>
                </c:pt>
                <c:pt idx="57">
                  <c:v>38044</c:v>
                </c:pt>
                <c:pt idx="58">
                  <c:v>38045</c:v>
                </c:pt>
                <c:pt idx="59">
                  <c:v>38046</c:v>
                </c:pt>
                <c:pt idx="60">
                  <c:v>38047</c:v>
                </c:pt>
                <c:pt idx="61">
                  <c:v>38048</c:v>
                </c:pt>
                <c:pt idx="62">
                  <c:v>38049</c:v>
                </c:pt>
                <c:pt idx="63">
                  <c:v>38050</c:v>
                </c:pt>
                <c:pt idx="64">
                  <c:v>38051</c:v>
                </c:pt>
                <c:pt idx="65">
                  <c:v>38052</c:v>
                </c:pt>
                <c:pt idx="66">
                  <c:v>38053</c:v>
                </c:pt>
                <c:pt idx="67">
                  <c:v>38054</c:v>
                </c:pt>
                <c:pt idx="68">
                  <c:v>38055</c:v>
                </c:pt>
                <c:pt idx="69">
                  <c:v>38056</c:v>
                </c:pt>
                <c:pt idx="70">
                  <c:v>38057</c:v>
                </c:pt>
                <c:pt idx="71">
                  <c:v>38058</c:v>
                </c:pt>
                <c:pt idx="72">
                  <c:v>38059</c:v>
                </c:pt>
                <c:pt idx="73">
                  <c:v>38060</c:v>
                </c:pt>
                <c:pt idx="74">
                  <c:v>38061</c:v>
                </c:pt>
                <c:pt idx="75">
                  <c:v>38062</c:v>
                </c:pt>
                <c:pt idx="76">
                  <c:v>38063</c:v>
                </c:pt>
                <c:pt idx="77">
                  <c:v>38064</c:v>
                </c:pt>
                <c:pt idx="78">
                  <c:v>38065</c:v>
                </c:pt>
                <c:pt idx="79">
                  <c:v>38066</c:v>
                </c:pt>
                <c:pt idx="80">
                  <c:v>38067</c:v>
                </c:pt>
                <c:pt idx="81">
                  <c:v>38068</c:v>
                </c:pt>
                <c:pt idx="82">
                  <c:v>38069</c:v>
                </c:pt>
                <c:pt idx="83">
                  <c:v>38070</c:v>
                </c:pt>
                <c:pt idx="84">
                  <c:v>38071</c:v>
                </c:pt>
                <c:pt idx="85">
                  <c:v>38072</c:v>
                </c:pt>
                <c:pt idx="86">
                  <c:v>38073</c:v>
                </c:pt>
                <c:pt idx="87">
                  <c:v>38074</c:v>
                </c:pt>
                <c:pt idx="88">
                  <c:v>38075</c:v>
                </c:pt>
                <c:pt idx="89">
                  <c:v>38076</c:v>
                </c:pt>
                <c:pt idx="90">
                  <c:v>38077</c:v>
                </c:pt>
                <c:pt idx="91">
                  <c:v>38078</c:v>
                </c:pt>
                <c:pt idx="92">
                  <c:v>38079</c:v>
                </c:pt>
                <c:pt idx="93">
                  <c:v>38080</c:v>
                </c:pt>
                <c:pt idx="94">
                  <c:v>38081</c:v>
                </c:pt>
                <c:pt idx="95">
                  <c:v>38082</c:v>
                </c:pt>
                <c:pt idx="96">
                  <c:v>38083</c:v>
                </c:pt>
                <c:pt idx="97">
                  <c:v>38084</c:v>
                </c:pt>
                <c:pt idx="98">
                  <c:v>38085</c:v>
                </c:pt>
                <c:pt idx="99">
                  <c:v>38086</c:v>
                </c:pt>
                <c:pt idx="100">
                  <c:v>38087</c:v>
                </c:pt>
                <c:pt idx="101">
                  <c:v>38088</c:v>
                </c:pt>
                <c:pt idx="102">
                  <c:v>38089</c:v>
                </c:pt>
                <c:pt idx="103">
                  <c:v>38090</c:v>
                </c:pt>
                <c:pt idx="104">
                  <c:v>38091</c:v>
                </c:pt>
                <c:pt idx="105">
                  <c:v>38092</c:v>
                </c:pt>
                <c:pt idx="106">
                  <c:v>38093</c:v>
                </c:pt>
                <c:pt idx="107">
                  <c:v>38094</c:v>
                </c:pt>
                <c:pt idx="108">
                  <c:v>38095</c:v>
                </c:pt>
                <c:pt idx="109">
                  <c:v>38096</c:v>
                </c:pt>
                <c:pt idx="110">
                  <c:v>38097</c:v>
                </c:pt>
                <c:pt idx="111">
                  <c:v>38098</c:v>
                </c:pt>
                <c:pt idx="112">
                  <c:v>38099</c:v>
                </c:pt>
                <c:pt idx="113">
                  <c:v>38100</c:v>
                </c:pt>
                <c:pt idx="114">
                  <c:v>38101</c:v>
                </c:pt>
                <c:pt idx="115">
                  <c:v>38102</c:v>
                </c:pt>
                <c:pt idx="116">
                  <c:v>38103</c:v>
                </c:pt>
                <c:pt idx="117">
                  <c:v>38104</c:v>
                </c:pt>
                <c:pt idx="118">
                  <c:v>38105</c:v>
                </c:pt>
                <c:pt idx="119">
                  <c:v>38106</c:v>
                </c:pt>
                <c:pt idx="120">
                  <c:v>38107</c:v>
                </c:pt>
                <c:pt idx="121">
                  <c:v>38108</c:v>
                </c:pt>
                <c:pt idx="122">
                  <c:v>38109</c:v>
                </c:pt>
                <c:pt idx="123">
                  <c:v>38110</c:v>
                </c:pt>
                <c:pt idx="124">
                  <c:v>38111</c:v>
                </c:pt>
                <c:pt idx="125">
                  <c:v>38112</c:v>
                </c:pt>
                <c:pt idx="126">
                  <c:v>38113</c:v>
                </c:pt>
                <c:pt idx="127">
                  <c:v>38114</c:v>
                </c:pt>
                <c:pt idx="128">
                  <c:v>38115</c:v>
                </c:pt>
                <c:pt idx="129">
                  <c:v>38116</c:v>
                </c:pt>
                <c:pt idx="130">
                  <c:v>38117</c:v>
                </c:pt>
                <c:pt idx="131">
                  <c:v>38118</c:v>
                </c:pt>
                <c:pt idx="132">
                  <c:v>38119</c:v>
                </c:pt>
                <c:pt idx="133">
                  <c:v>38120</c:v>
                </c:pt>
                <c:pt idx="134">
                  <c:v>38121</c:v>
                </c:pt>
                <c:pt idx="135">
                  <c:v>38122</c:v>
                </c:pt>
                <c:pt idx="136">
                  <c:v>38123</c:v>
                </c:pt>
                <c:pt idx="137">
                  <c:v>38124</c:v>
                </c:pt>
                <c:pt idx="138">
                  <c:v>38125</c:v>
                </c:pt>
                <c:pt idx="139">
                  <c:v>38126</c:v>
                </c:pt>
                <c:pt idx="140">
                  <c:v>38127</c:v>
                </c:pt>
                <c:pt idx="141">
                  <c:v>38128</c:v>
                </c:pt>
                <c:pt idx="142">
                  <c:v>38129</c:v>
                </c:pt>
                <c:pt idx="143">
                  <c:v>38130</c:v>
                </c:pt>
                <c:pt idx="144">
                  <c:v>38131</c:v>
                </c:pt>
                <c:pt idx="145">
                  <c:v>38132</c:v>
                </c:pt>
                <c:pt idx="146">
                  <c:v>38133</c:v>
                </c:pt>
                <c:pt idx="147">
                  <c:v>38134</c:v>
                </c:pt>
                <c:pt idx="148">
                  <c:v>38135</c:v>
                </c:pt>
                <c:pt idx="149">
                  <c:v>38136</c:v>
                </c:pt>
                <c:pt idx="150">
                  <c:v>38137</c:v>
                </c:pt>
                <c:pt idx="151">
                  <c:v>38138</c:v>
                </c:pt>
                <c:pt idx="152">
                  <c:v>38139</c:v>
                </c:pt>
                <c:pt idx="153">
                  <c:v>38140</c:v>
                </c:pt>
                <c:pt idx="154">
                  <c:v>38141</c:v>
                </c:pt>
                <c:pt idx="155">
                  <c:v>38142</c:v>
                </c:pt>
                <c:pt idx="156">
                  <c:v>38143</c:v>
                </c:pt>
                <c:pt idx="157">
                  <c:v>38144</c:v>
                </c:pt>
                <c:pt idx="158">
                  <c:v>38145</c:v>
                </c:pt>
                <c:pt idx="159">
                  <c:v>38146</c:v>
                </c:pt>
                <c:pt idx="160">
                  <c:v>38147</c:v>
                </c:pt>
                <c:pt idx="161">
                  <c:v>38148</c:v>
                </c:pt>
                <c:pt idx="162">
                  <c:v>38149</c:v>
                </c:pt>
                <c:pt idx="163">
                  <c:v>38150</c:v>
                </c:pt>
                <c:pt idx="164">
                  <c:v>38151</c:v>
                </c:pt>
                <c:pt idx="165">
                  <c:v>38152</c:v>
                </c:pt>
                <c:pt idx="166">
                  <c:v>38153</c:v>
                </c:pt>
                <c:pt idx="167">
                  <c:v>38154</c:v>
                </c:pt>
                <c:pt idx="168">
                  <c:v>38155</c:v>
                </c:pt>
                <c:pt idx="169">
                  <c:v>38156</c:v>
                </c:pt>
                <c:pt idx="170">
                  <c:v>38157</c:v>
                </c:pt>
                <c:pt idx="171">
                  <c:v>38158</c:v>
                </c:pt>
                <c:pt idx="172">
                  <c:v>38159</c:v>
                </c:pt>
                <c:pt idx="173">
                  <c:v>38160</c:v>
                </c:pt>
                <c:pt idx="174">
                  <c:v>38161</c:v>
                </c:pt>
                <c:pt idx="175">
                  <c:v>38162</c:v>
                </c:pt>
                <c:pt idx="176">
                  <c:v>38163</c:v>
                </c:pt>
                <c:pt idx="177">
                  <c:v>38164</c:v>
                </c:pt>
                <c:pt idx="178">
                  <c:v>38165</c:v>
                </c:pt>
                <c:pt idx="179">
                  <c:v>38166</c:v>
                </c:pt>
                <c:pt idx="180">
                  <c:v>38167</c:v>
                </c:pt>
                <c:pt idx="181">
                  <c:v>38168</c:v>
                </c:pt>
                <c:pt idx="182">
                  <c:v>38169</c:v>
                </c:pt>
                <c:pt idx="183">
                  <c:v>38170</c:v>
                </c:pt>
                <c:pt idx="184">
                  <c:v>38171</c:v>
                </c:pt>
                <c:pt idx="185">
                  <c:v>38172</c:v>
                </c:pt>
                <c:pt idx="186">
                  <c:v>38173</c:v>
                </c:pt>
                <c:pt idx="187">
                  <c:v>38174</c:v>
                </c:pt>
                <c:pt idx="188">
                  <c:v>38175</c:v>
                </c:pt>
                <c:pt idx="189">
                  <c:v>38176</c:v>
                </c:pt>
                <c:pt idx="190">
                  <c:v>38177</c:v>
                </c:pt>
                <c:pt idx="191">
                  <c:v>38178</c:v>
                </c:pt>
                <c:pt idx="192">
                  <c:v>38179</c:v>
                </c:pt>
                <c:pt idx="193">
                  <c:v>38180</c:v>
                </c:pt>
                <c:pt idx="194">
                  <c:v>38181</c:v>
                </c:pt>
                <c:pt idx="195">
                  <c:v>38182</c:v>
                </c:pt>
                <c:pt idx="196">
                  <c:v>38183</c:v>
                </c:pt>
                <c:pt idx="197">
                  <c:v>38184</c:v>
                </c:pt>
                <c:pt idx="198">
                  <c:v>38185</c:v>
                </c:pt>
                <c:pt idx="199">
                  <c:v>38186</c:v>
                </c:pt>
                <c:pt idx="200">
                  <c:v>38187</c:v>
                </c:pt>
                <c:pt idx="201">
                  <c:v>38188</c:v>
                </c:pt>
                <c:pt idx="202">
                  <c:v>38189</c:v>
                </c:pt>
                <c:pt idx="203">
                  <c:v>38190</c:v>
                </c:pt>
                <c:pt idx="204">
                  <c:v>38191</c:v>
                </c:pt>
                <c:pt idx="205">
                  <c:v>38192</c:v>
                </c:pt>
                <c:pt idx="206">
                  <c:v>38193</c:v>
                </c:pt>
                <c:pt idx="207">
                  <c:v>38194</c:v>
                </c:pt>
                <c:pt idx="208">
                  <c:v>38195</c:v>
                </c:pt>
                <c:pt idx="209">
                  <c:v>38196</c:v>
                </c:pt>
                <c:pt idx="210">
                  <c:v>38197</c:v>
                </c:pt>
                <c:pt idx="211">
                  <c:v>38198</c:v>
                </c:pt>
                <c:pt idx="212">
                  <c:v>38199</c:v>
                </c:pt>
                <c:pt idx="213">
                  <c:v>38200</c:v>
                </c:pt>
                <c:pt idx="214">
                  <c:v>38201</c:v>
                </c:pt>
                <c:pt idx="215">
                  <c:v>38202</c:v>
                </c:pt>
                <c:pt idx="216">
                  <c:v>38203</c:v>
                </c:pt>
                <c:pt idx="217">
                  <c:v>38204</c:v>
                </c:pt>
                <c:pt idx="218">
                  <c:v>38205</c:v>
                </c:pt>
                <c:pt idx="219">
                  <c:v>38206</c:v>
                </c:pt>
                <c:pt idx="220">
                  <c:v>38207</c:v>
                </c:pt>
                <c:pt idx="221">
                  <c:v>38208</c:v>
                </c:pt>
                <c:pt idx="222">
                  <c:v>38209</c:v>
                </c:pt>
                <c:pt idx="223">
                  <c:v>38210</c:v>
                </c:pt>
                <c:pt idx="224">
                  <c:v>38211</c:v>
                </c:pt>
                <c:pt idx="225">
                  <c:v>38212</c:v>
                </c:pt>
                <c:pt idx="226">
                  <c:v>38213</c:v>
                </c:pt>
                <c:pt idx="227">
                  <c:v>38214</c:v>
                </c:pt>
                <c:pt idx="228">
                  <c:v>38215</c:v>
                </c:pt>
                <c:pt idx="229">
                  <c:v>38216</c:v>
                </c:pt>
                <c:pt idx="230">
                  <c:v>38217</c:v>
                </c:pt>
                <c:pt idx="231">
                  <c:v>38218</c:v>
                </c:pt>
                <c:pt idx="232">
                  <c:v>38219</c:v>
                </c:pt>
                <c:pt idx="233">
                  <c:v>38220</c:v>
                </c:pt>
                <c:pt idx="234">
                  <c:v>38221</c:v>
                </c:pt>
                <c:pt idx="235">
                  <c:v>38222</c:v>
                </c:pt>
                <c:pt idx="236">
                  <c:v>38223</c:v>
                </c:pt>
                <c:pt idx="237">
                  <c:v>38224</c:v>
                </c:pt>
                <c:pt idx="238">
                  <c:v>38225</c:v>
                </c:pt>
                <c:pt idx="239">
                  <c:v>38226</c:v>
                </c:pt>
                <c:pt idx="240">
                  <c:v>38227</c:v>
                </c:pt>
                <c:pt idx="241">
                  <c:v>38228</c:v>
                </c:pt>
                <c:pt idx="242">
                  <c:v>38229</c:v>
                </c:pt>
                <c:pt idx="243">
                  <c:v>38230</c:v>
                </c:pt>
                <c:pt idx="244">
                  <c:v>38231</c:v>
                </c:pt>
                <c:pt idx="245">
                  <c:v>38232</c:v>
                </c:pt>
                <c:pt idx="246">
                  <c:v>38233</c:v>
                </c:pt>
                <c:pt idx="247">
                  <c:v>38234</c:v>
                </c:pt>
                <c:pt idx="248">
                  <c:v>38235</c:v>
                </c:pt>
                <c:pt idx="249">
                  <c:v>38236</c:v>
                </c:pt>
                <c:pt idx="250">
                  <c:v>38237</c:v>
                </c:pt>
                <c:pt idx="251">
                  <c:v>38238</c:v>
                </c:pt>
                <c:pt idx="252">
                  <c:v>38239</c:v>
                </c:pt>
                <c:pt idx="253">
                  <c:v>38240</c:v>
                </c:pt>
                <c:pt idx="254">
                  <c:v>38241</c:v>
                </c:pt>
                <c:pt idx="255">
                  <c:v>38242</c:v>
                </c:pt>
                <c:pt idx="256">
                  <c:v>38243</c:v>
                </c:pt>
                <c:pt idx="257">
                  <c:v>38244</c:v>
                </c:pt>
                <c:pt idx="258">
                  <c:v>38245</c:v>
                </c:pt>
                <c:pt idx="259">
                  <c:v>38246</c:v>
                </c:pt>
                <c:pt idx="260">
                  <c:v>38247</c:v>
                </c:pt>
                <c:pt idx="261">
                  <c:v>38248</c:v>
                </c:pt>
                <c:pt idx="262">
                  <c:v>38249</c:v>
                </c:pt>
                <c:pt idx="263">
                  <c:v>38250</c:v>
                </c:pt>
                <c:pt idx="264">
                  <c:v>38251</c:v>
                </c:pt>
                <c:pt idx="265">
                  <c:v>38252</c:v>
                </c:pt>
                <c:pt idx="266">
                  <c:v>38253</c:v>
                </c:pt>
                <c:pt idx="267">
                  <c:v>38254</c:v>
                </c:pt>
                <c:pt idx="268">
                  <c:v>38255</c:v>
                </c:pt>
                <c:pt idx="269">
                  <c:v>38256</c:v>
                </c:pt>
                <c:pt idx="270">
                  <c:v>38257</c:v>
                </c:pt>
                <c:pt idx="271">
                  <c:v>38258</c:v>
                </c:pt>
                <c:pt idx="272">
                  <c:v>38259</c:v>
                </c:pt>
                <c:pt idx="273">
                  <c:v>38260</c:v>
                </c:pt>
                <c:pt idx="274">
                  <c:v>38261</c:v>
                </c:pt>
                <c:pt idx="275">
                  <c:v>38262</c:v>
                </c:pt>
                <c:pt idx="276">
                  <c:v>38263</c:v>
                </c:pt>
                <c:pt idx="277">
                  <c:v>38264</c:v>
                </c:pt>
                <c:pt idx="278">
                  <c:v>38265</c:v>
                </c:pt>
                <c:pt idx="279">
                  <c:v>38266</c:v>
                </c:pt>
                <c:pt idx="280">
                  <c:v>38267</c:v>
                </c:pt>
                <c:pt idx="281">
                  <c:v>38268</c:v>
                </c:pt>
                <c:pt idx="282">
                  <c:v>38269</c:v>
                </c:pt>
                <c:pt idx="283">
                  <c:v>38270</c:v>
                </c:pt>
                <c:pt idx="284">
                  <c:v>38271</c:v>
                </c:pt>
                <c:pt idx="285">
                  <c:v>38272</c:v>
                </c:pt>
                <c:pt idx="286">
                  <c:v>38273</c:v>
                </c:pt>
                <c:pt idx="287">
                  <c:v>38274</c:v>
                </c:pt>
                <c:pt idx="288">
                  <c:v>38275</c:v>
                </c:pt>
                <c:pt idx="289">
                  <c:v>38276</c:v>
                </c:pt>
                <c:pt idx="290">
                  <c:v>38277</c:v>
                </c:pt>
                <c:pt idx="291">
                  <c:v>38278</c:v>
                </c:pt>
                <c:pt idx="292">
                  <c:v>38279</c:v>
                </c:pt>
                <c:pt idx="293">
                  <c:v>38280</c:v>
                </c:pt>
                <c:pt idx="294">
                  <c:v>38281</c:v>
                </c:pt>
                <c:pt idx="295">
                  <c:v>38282</c:v>
                </c:pt>
                <c:pt idx="296">
                  <c:v>38283</c:v>
                </c:pt>
                <c:pt idx="297">
                  <c:v>38284</c:v>
                </c:pt>
                <c:pt idx="298">
                  <c:v>38285</c:v>
                </c:pt>
                <c:pt idx="299">
                  <c:v>38286</c:v>
                </c:pt>
                <c:pt idx="300">
                  <c:v>38287</c:v>
                </c:pt>
                <c:pt idx="301">
                  <c:v>38288</c:v>
                </c:pt>
                <c:pt idx="302">
                  <c:v>38289</c:v>
                </c:pt>
                <c:pt idx="303">
                  <c:v>38290</c:v>
                </c:pt>
                <c:pt idx="304">
                  <c:v>38291</c:v>
                </c:pt>
                <c:pt idx="305">
                  <c:v>38292</c:v>
                </c:pt>
                <c:pt idx="306">
                  <c:v>38293</c:v>
                </c:pt>
                <c:pt idx="307">
                  <c:v>38294</c:v>
                </c:pt>
                <c:pt idx="308">
                  <c:v>38295</c:v>
                </c:pt>
                <c:pt idx="309">
                  <c:v>38296</c:v>
                </c:pt>
                <c:pt idx="310">
                  <c:v>38297</c:v>
                </c:pt>
                <c:pt idx="311">
                  <c:v>38298</c:v>
                </c:pt>
                <c:pt idx="312">
                  <c:v>38299</c:v>
                </c:pt>
                <c:pt idx="313">
                  <c:v>38300</c:v>
                </c:pt>
                <c:pt idx="314">
                  <c:v>38301</c:v>
                </c:pt>
                <c:pt idx="315">
                  <c:v>38302</c:v>
                </c:pt>
                <c:pt idx="316">
                  <c:v>38303</c:v>
                </c:pt>
                <c:pt idx="317">
                  <c:v>38304</c:v>
                </c:pt>
                <c:pt idx="318">
                  <c:v>38305</c:v>
                </c:pt>
                <c:pt idx="319">
                  <c:v>38306</c:v>
                </c:pt>
                <c:pt idx="320">
                  <c:v>38307</c:v>
                </c:pt>
                <c:pt idx="321">
                  <c:v>38308</c:v>
                </c:pt>
                <c:pt idx="322">
                  <c:v>38309</c:v>
                </c:pt>
                <c:pt idx="323">
                  <c:v>38310</c:v>
                </c:pt>
                <c:pt idx="324">
                  <c:v>38311</c:v>
                </c:pt>
                <c:pt idx="325">
                  <c:v>38312</c:v>
                </c:pt>
                <c:pt idx="326">
                  <c:v>38313</c:v>
                </c:pt>
                <c:pt idx="327">
                  <c:v>38314</c:v>
                </c:pt>
                <c:pt idx="328">
                  <c:v>38315</c:v>
                </c:pt>
                <c:pt idx="329">
                  <c:v>38316</c:v>
                </c:pt>
                <c:pt idx="330">
                  <c:v>38317</c:v>
                </c:pt>
                <c:pt idx="331">
                  <c:v>38318</c:v>
                </c:pt>
                <c:pt idx="332">
                  <c:v>38319</c:v>
                </c:pt>
                <c:pt idx="333">
                  <c:v>38320</c:v>
                </c:pt>
                <c:pt idx="334">
                  <c:v>38321</c:v>
                </c:pt>
                <c:pt idx="335">
                  <c:v>38322</c:v>
                </c:pt>
                <c:pt idx="336">
                  <c:v>38323</c:v>
                </c:pt>
                <c:pt idx="337">
                  <c:v>38324</c:v>
                </c:pt>
                <c:pt idx="338">
                  <c:v>38325</c:v>
                </c:pt>
                <c:pt idx="339">
                  <c:v>38326</c:v>
                </c:pt>
                <c:pt idx="340">
                  <c:v>38327</c:v>
                </c:pt>
                <c:pt idx="341">
                  <c:v>38328</c:v>
                </c:pt>
                <c:pt idx="342">
                  <c:v>38329</c:v>
                </c:pt>
                <c:pt idx="343">
                  <c:v>38330</c:v>
                </c:pt>
                <c:pt idx="344">
                  <c:v>38331</c:v>
                </c:pt>
                <c:pt idx="345">
                  <c:v>38332</c:v>
                </c:pt>
                <c:pt idx="346">
                  <c:v>38333</c:v>
                </c:pt>
                <c:pt idx="347">
                  <c:v>38334</c:v>
                </c:pt>
                <c:pt idx="348">
                  <c:v>38335</c:v>
                </c:pt>
                <c:pt idx="349">
                  <c:v>38336</c:v>
                </c:pt>
                <c:pt idx="350">
                  <c:v>38337</c:v>
                </c:pt>
                <c:pt idx="351">
                  <c:v>38338</c:v>
                </c:pt>
                <c:pt idx="352">
                  <c:v>38339</c:v>
                </c:pt>
                <c:pt idx="353">
                  <c:v>38340</c:v>
                </c:pt>
                <c:pt idx="354">
                  <c:v>38341</c:v>
                </c:pt>
                <c:pt idx="355">
                  <c:v>38342</c:v>
                </c:pt>
                <c:pt idx="356">
                  <c:v>38343</c:v>
                </c:pt>
                <c:pt idx="357">
                  <c:v>38344</c:v>
                </c:pt>
                <c:pt idx="358">
                  <c:v>38345</c:v>
                </c:pt>
                <c:pt idx="359">
                  <c:v>38346</c:v>
                </c:pt>
                <c:pt idx="360">
                  <c:v>38347</c:v>
                </c:pt>
                <c:pt idx="361">
                  <c:v>38348</c:v>
                </c:pt>
                <c:pt idx="362">
                  <c:v>38349</c:v>
                </c:pt>
                <c:pt idx="363">
                  <c:v>38350</c:v>
                </c:pt>
                <c:pt idx="364">
                  <c:v>38351</c:v>
                </c:pt>
                <c:pt idx="365">
                  <c:v>38352</c:v>
                </c:pt>
              </c:strCache>
            </c:strRef>
          </c:xVal>
          <c:yVal>
            <c:numRef>
              <c:f>'No DST'!$B$2:$B$367</c:f>
              <c:numCache>
                <c:ptCount val="366"/>
                <c:pt idx="0">
                  <c:v>0.3444444444444445</c:v>
                </c:pt>
                <c:pt idx="1">
                  <c:v>0.3444444444444445</c:v>
                </c:pt>
                <c:pt idx="2">
                  <c:v>0.3444444444444445</c:v>
                </c:pt>
                <c:pt idx="3">
                  <c:v>0.3444444444444445</c:v>
                </c:pt>
                <c:pt idx="4">
                  <c:v>0.34375</c:v>
                </c:pt>
                <c:pt idx="5">
                  <c:v>0.34375</c:v>
                </c:pt>
                <c:pt idx="6">
                  <c:v>0.3430555555555555</c:v>
                </c:pt>
                <c:pt idx="7">
                  <c:v>0.3430555555555555</c:v>
                </c:pt>
                <c:pt idx="8">
                  <c:v>0.3423611111111111</c:v>
                </c:pt>
                <c:pt idx="9">
                  <c:v>0.3423611111111111</c:v>
                </c:pt>
                <c:pt idx="10">
                  <c:v>0.3416666666666666</c:v>
                </c:pt>
                <c:pt idx="11">
                  <c:v>0.34097222222222223</c:v>
                </c:pt>
                <c:pt idx="12">
                  <c:v>0.34097222222222223</c:v>
                </c:pt>
                <c:pt idx="13">
                  <c:v>0.34027777777777773</c:v>
                </c:pt>
                <c:pt idx="14">
                  <c:v>0.33958333333333335</c:v>
                </c:pt>
                <c:pt idx="15">
                  <c:v>0.33888888888888885</c:v>
                </c:pt>
                <c:pt idx="16">
                  <c:v>0.33819444444444446</c:v>
                </c:pt>
                <c:pt idx="17">
                  <c:v>0.3375</c:v>
                </c:pt>
                <c:pt idx="18">
                  <c:v>0.3368055555555556</c:v>
                </c:pt>
                <c:pt idx="19">
                  <c:v>0.3361111111111111</c:v>
                </c:pt>
                <c:pt idx="20">
                  <c:v>0.3354166666666667</c:v>
                </c:pt>
                <c:pt idx="21">
                  <c:v>0.3347222222222222</c:v>
                </c:pt>
                <c:pt idx="22">
                  <c:v>0.3333333333333333</c:v>
                </c:pt>
                <c:pt idx="23">
                  <c:v>0.3326388888888889</c:v>
                </c:pt>
                <c:pt idx="24">
                  <c:v>0.33194444444444443</c:v>
                </c:pt>
                <c:pt idx="25">
                  <c:v>0.33055555555555555</c:v>
                </c:pt>
                <c:pt idx="26">
                  <c:v>0.3298611111111111</c:v>
                </c:pt>
                <c:pt idx="27">
                  <c:v>0.32916666666666666</c:v>
                </c:pt>
                <c:pt idx="28">
                  <c:v>0.3277777777777778</c:v>
                </c:pt>
                <c:pt idx="29">
                  <c:v>0.32708333333333334</c:v>
                </c:pt>
                <c:pt idx="30">
                  <c:v>0.32569444444444445</c:v>
                </c:pt>
                <c:pt idx="31">
                  <c:v>0.32430555555555557</c:v>
                </c:pt>
                <c:pt idx="32">
                  <c:v>0.3236111111111111</c:v>
                </c:pt>
                <c:pt idx="33">
                  <c:v>0.32222222222222224</c:v>
                </c:pt>
                <c:pt idx="34">
                  <c:v>0.32083333333333336</c:v>
                </c:pt>
                <c:pt idx="35">
                  <c:v>0.3201388888888889</c:v>
                </c:pt>
                <c:pt idx="36">
                  <c:v>0.31875</c:v>
                </c:pt>
                <c:pt idx="37">
                  <c:v>0.31736111111111115</c:v>
                </c:pt>
                <c:pt idx="38">
                  <c:v>0.3159722222222222</c:v>
                </c:pt>
                <c:pt idx="39">
                  <c:v>0.31527777777777777</c:v>
                </c:pt>
                <c:pt idx="40">
                  <c:v>0.3138888888888889</c:v>
                </c:pt>
                <c:pt idx="41">
                  <c:v>0.3125</c:v>
                </c:pt>
                <c:pt idx="42">
                  <c:v>0.3111111111111111</c:v>
                </c:pt>
                <c:pt idx="43">
                  <c:v>0.30972222222222223</c:v>
                </c:pt>
                <c:pt idx="44">
                  <c:v>0.30833333333333335</c:v>
                </c:pt>
                <c:pt idx="45">
                  <c:v>0.3069444444444444</c:v>
                </c:pt>
                <c:pt idx="46">
                  <c:v>0.3055555555555555</c:v>
                </c:pt>
                <c:pt idx="47">
                  <c:v>0.30416666666666664</c:v>
                </c:pt>
                <c:pt idx="48">
                  <c:v>0.30277777777777776</c:v>
                </c:pt>
                <c:pt idx="49">
                  <c:v>0.3013888888888889</c:v>
                </c:pt>
                <c:pt idx="50">
                  <c:v>0.3</c:v>
                </c:pt>
                <c:pt idx="51">
                  <c:v>0.2986111111111111</c:v>
                </c:pt>
                <c:pt idx="52">
                  <c:v>0.2965277777777778</c:v>
                </c:pt>
                <c:pt idx="53">
                  <c:v>0.2951388888888889</c:v>
                </c:pt>
                <c:pt idx="54">
                  <c:v>0.29375</c:v>
                </c:pt>
                <c:pt idx="55">
                  <c:v>0.2923611111111111</c:v>
                </c:pt>
                <c:pt idx="56">
                  <c:v>0.29097222222222224</c:v>
                </c:pt>
                <c:pt idx="57">
                  <c:v>0.28958333333333336</c:v>
                </c:pt>
                <c:pt idx="58">
                  <c:v>0.2875</c:v>
                </c:pt>
                <c:pt idx="59">
                  <c:v>0.28611111111111115</c:v>
                </c:pt>
                <c:pt idx="60">
                  <c:v>0.2847222222222222</c:v>
                </c:pt>
                <c:pt idx="61">
                  <c:v>0.2833333333333333</c:v>
                </c:pt>
                <c:pt idx="62">
                  <c:v>0.28125</c:v>
                </c:pt>
                <c:pt idx="63">
                  <c:v>0.2798611111111111</c:v>
                </c:pt>
                <c:pt idx="64">
                  <c:v>0.27847222222222223</c:v>
                </c:pt>
                <c:pt idx="65">
                  <c:v>0.27708333333333335</c:v>
                </c:pt>
                <c:pt idx="66">
                  <c:v>0.275</c:v>
                </c:pt>
                <c:pt idx="67">
                  <c:v>0.2736111111111111</c:v>
                </c:pt>
                <c:pt idx="68">
                  <c:v>0.2722222222222222</c:v>
                </c:pt>
                <c:pt idx="69">
                  <c:v>0.2701388888888889</c:v>
                </c:pt>
                <c:pt idx="70">
                  <c:v>0.26875</c:v>
                </c:pt>
                <c:pt idx="71">
                  <c:v>0.2673611111111111</c:v>
                </c:pt>
                <c:pt idx="72">
                  <c:v>0.2652777777777778</c:v>
                </c:pt>
                <c:pt idx="73">
                  <c:v>0.2638888888888889</c:v>
                </c:pt>
                <c:pt idx="74">
                  <c:v>0.2625</c:v>
                </c:pt>
                <c:pt idx="75">
                  <c:v>0.2604166666666667</c:v>
                </c:pt>
                <c:pt idx="76">
                  <c:v>0.2590277777777778</c:v>
                </c:pt>
                <c:pt idx="77">
                  <c:v>0.2576388888888889</c:v>
                </c:pt>
                <c:pt idx="78">
                  <c:v>0.2555555555555556</c:v>
                </c:pt>
                <c:pt idx="79">
                  <c:v>0.25416666666666665</c:v>
                </c:pt>
                <c:pt idx="80">
                  <c:v>0.2520833333333333</c:v>
                </c:pt>
                <c:pt idx="81">
                  <c:v>0.25069444444444444</c:v>
                </c:pt>
                <c:pt idx="82">
                  <c:v>0.24930555555555556</c:v>
                </c:pt>
                <c:pt idx="83">
                  <c:v>0.24722222222222223</c:v>
                </c:pt>
                <c:pt idx="84">
                  <c:v>0.24583333333333335</c:v>
                </c:pt>
                <c:pt idx="85">
                  <c:v>0.24444444444444446</c:v>
                </c:pt>
                <c:pt idx="86">
                  <c:v>0.2423611111111111</c:v>
                </c:pt>
                <c:pt idx="87">
                  <c:v>0.24097222222222223</c:v>
                </c:pt>
                <c:pt idx="88">
                  <c:v>0.2388888888888889</c:v>
                </c:pt>
                <c:pt idx="89">
                  <c:v>0.2375</c:v>
                </c:pt>
                <c:pt idx="90">
                  <c:v>0.1944444444444444</c:v>
                </c:pt>
                <c:pt idx="91">
                  <c:v>0.19236111111111107</c:v>
                </c:pt>
                <c:pt idx="92">
                  <c:v>0.19097222222222213</c:v>
                </c:pt>
                <c:pt idx="93">
                  <c:v>0.18958333333333324</c:v>
                </c:pt>
                <c:pt idx="94">
                  <c:v>0.18749999999999992</c:v>
                </c:pt>
                <c:pt idx="95">
                  <c:v>0.18611111111111103</c:v>
                </c:pt>
                <c:pt idx="96">
                  <c:v>0.18472222222222215</c:v>
                </c:pt>
                <c:pt idx="97">
                  <c:v>0.18263888888888882</c:v>
                </c:pt>
                <c:pt idx="98">
                  <c:v>0.18124999999999994</c:v>
                </c:pt>
                <c:pt idx="99">
                  <c:v>0.17986111111111105</c:v>
                </c:pt>
                <c:pt idx="100">
                  <c:v>0.17847222222222217</c:v>
                </c:pt>
                <c:pt idx="101">
                  <c:v>0.17638888888888885</c:v>
                </c:pt>
                <c:pt idx="102">
                  <c:v>0.17499999999999996</c:v>
                </c:pt>
                <c:pt idx="103">
                  <c:v>0.17361111111111108</c:v>
                </c:pt>
                <c:pt idx="104">
                  <c:v>0.1715277777777777</c:v>
                </c:pt>
                <c:pt idx="105">
                  <c:v>0.1701388888888888</c:v>
                </c:pt>
                <c:pt idx="106">
                  <c:v>0.16874999999999993</c:v>
                </c:pt>
                <c:pt idx="107">
                  <c:v>0.16736111111111104</c:v>
                </c:pt>
                <c:pt idx="108">
                  <c:v>0.16597222222222216</c:v>
                </c:pt>
                <c:pt idx="109">
                  <c:v>0.16388888888888883</c:v>
                </c:pt>
                <c:pt idx="110">
                  <c:v>0.16249999999999995</c:v>
                </c:pt>
                <c:pt idx="111">
                  <c:v>0.16111111111111107</c:v>
                </c:pt>
                <c:pt idx="112">
                  <c:v>0.15972222222222215</c:v>
                </c:pt>
                <c:pt idx="113">
                  <c:v>0.15833333333333327</c:v>
                </c:pt>
                <c:pt idx="114">
                  <c:v>0.1569444444444444</c:v>
                </c:pt>
                <c:pt idx="115">
                  <c:v>0.1555555555555555</c:v>
                </c:pt>
                <c:pt idx="116">
                  <c:v>0.1541666666666666</c:v>
                </c:pt>
                <c:pt idx="117">
                  <c:v>0.15277777777777773</c:v>
                </c:pt>
                <c:pt idx="118">
                  <c:v>0.1506944444444444</c:v>
                </c:pt>
                <c:pt idx="119">
                  <c:v>0.14930555555555547</c:v>
                </c:pt>
                <c:pt idx="120">
                  <c:v>0.1479166666666666</c:v>
                </c:pt>
                <c:pt idx="121">
                  <c:v>0.14722222222222214</c:v>
                </c:pt>
                <c:pt idx="122">
                  <c:v>0.14583333333333326</c:v>
                </c:pt>
                <c:pt idx="123">
                  <c:v>0.14444444444444438</c:v>
                </c:pt>
                <c:pt idx="124">
                  <c:v>0.1430555555555555</c:v>
                </c:pt>
                <c:pt idx="125">
                  <c:v>0.1416666666666666</c:v>
                </c:pt>
                <c:pt idx="126">
                  <c:v>0.1402777777777777</c:v>
                </c:pt>
                <c:pt idx="127">
                  <c:v>0.1388888888888888</c:v>
                </c:pt>
                <c:pt idx="128">
                  <c:v>0.13749999999999993</c:v>
                </c:pt>
                <c:pt idx="129">
                  <c:v>0.13680555555555549</c:v>
                </c:pt>
                <c:pt idx="130">
                  <c:v>0.1354166666666666</c:v>
                </c:pt>
                <c:pt idx="131">
                  <c:v>0.13402777777777772</c:v>
                </c:pt>
                <c:pt idx="132">
                  <c:v>0.13333333333333328</c:v>
                </c:pt>
                <c:pt idx="133">
                  <c:v>0.1319444444444444</c:v>
                </c:pt>
                <c:pt idx="134">
                  <c:v>0.1305555555555555</c:v>
                </c:pt>
                <c:pt idx="135">
                  <c:v>0.12986111111111104</c:v>
                </c:pt>
                <c:pt idx="136">
                  <c:v>0.12847222222222215</c:v>
                </c:pt>
                <c:pt idx="137">
                  <c:v>0.1277777777777777</c:v>
                </c:pt>
                <c:pt idx="138">
                  <c:v>0.12638888888888883</c:v>
                </c:pt>
                <c:pt idx="139">
                  <c:v>0.1256944444444444</c:v>
                </c:pt>
                <c:pt idx="140">
                  <c:v>0.12499999999999994</c:v>
                </c:pt>
                <c:pt idx="141">
                  <c:v>0.12361111111111106</c:v>
                </c:pt>
                <c:pt idx="142">
                  <c:v>0.12291666666666659</c:v>
                </c:pt>
                <c:pt idx="143">
                  <c:v>0.12222222222222218</c:v>
                </c:pt>
                <c:pt idx="144">
                  <c:v>0.12152777777777773</c:v>
                </c:pt>
                <c:pt idx="145">
                  <c:v>0.1201388888888888</c:v>
                </c:pt>
                <c:pt idx="146">
                  <c:v>0.11944444444444441</c:v>
                </c:pt>
                <c:pt idx="147">
                  <c:v>0.11874999999999991</c:v>
                </c:pt>
                <c:pt idx="148">
                  <c:v>0.11805555555555547</c:v>
                </c:pt>
                <c:pt idx="149">
                  <c:v>0.11736111111111103</c:v>
                </c:pt>
                <c:pt idx="150">
                  <c:v>0.11666666666666661</c:v>
                </c:pt>
                <c:pt idx="151">
                  <c:v>0.11597222222222214</c:v>
                </c:pt>
                <c:pt idx="152">
                  <c:v>0.1152777777777777</c:v>
                </c:pt>
                <c:pt idx="153">
                  <c:v>0.1152777777777777</c:v>
                </c:pt>
                <c:pt idx="154">
                  <c:v>0.11458333333333326</c:v>
                </c:pt>
                <c:pt idx="155">
                  <c:v>0.11388888888888882</c:v>
                </c:pt>
                <c:pt idx="156">
                  <c:v>0.11388888888888882</c:v>
                </c:pt>
                <c:pt idx="157">
                  <c:v>0.11319444444444438</c:v>
                </c:pt>
                <c:pt idx="158">
                  <c:v>0.11249999999999993</c:v>
                </c:pt>
                <c:pt idx="159">
                  <c:v>0.11249999999999993</c:v>
                </c:pt>
                <c:pt idx="160">
                  <c:v>0.11249999999999993</c:v>
                </c:pt>
                <c:pt idx="161">
                  <c:v>0.11180555555555549</c:v>
                </c:pt>
                <c:pt idx="162">
                  <c:v>0.11180555555555549</c:v>
                </c:pt>
                <c:pt idx="163">
                  <c:v>0.11180555555555549</c:v>
                </c:pt>
                <c:pt idx="164">
                  <c:v>0.11111111111111105</c:v>
                </c:pt>
                <c:pt idx="165">
                  <c:v>0.11111111111111105</c:v>
                </c:pt>
                <c:pt idx="166">
                  <c:v>0.11111111111111105</c:v>
                </c:pt>
                <c:pt idx="167">
                  <c:v>0.11111111111111105</c:v>
                </c:pt>
                <c:pt idx="168">
                  <c:v>0.11111111111111105</c:v>
                </c:pt>
                <c:pt idx="169">
                  <c:v>0.11111111111111105</c:v>
                </c:pt>
                <c:pt idx="170">
                  <c:v>0.11111111111111105</c:v>
                </c:pt>
                <c:pt idx="171">
                  <c:v>0.11111111111111105</c:v>
                </c:pt>
                <c:pt idx="172">
                  <c:v>0.11180555555555549</c:v>
                </c:pt>
                <c:pt idx="173">
                  <c:v>0.11180555555555549</c:v>
                </c:pt>
                <c:pt idx="174">
                  <c:v>0.11180555555555549</c:v>
                </c:pt>
                <c:pt idx="175">
                  <c:v>0.11249999999999993</c:v>
                </c:pt>
                <c:pt idx="176">
                  <c:v>0.11249999999999993</c:v>
                </c:pt>
                <c:pt idx="177">
                  <c:v>0.11319444444444438</c:v>
                </c:pt>
                <c:pt idx="178">
                  <c:v>0.11319444444444438</c:v>
                </c:pt>
                <c:pt idx="179">
                  <c:v>0.11388888888888882</c:v>
                </c:pt>
                <c:pt idx="180">
                  <c:v>0.11388888888888882</c:v>
                </c:pt>
                <c:pt idx="181">
                  <c:v>0.11458333333333326</c:v>
                </c:pt>
                <c:pt idx="182">
                  <c:v>0.1152777777777777</c:v>
                </c:pt>
                <c:pt idx="183">
                  <c:v>0.1152777777777777</c:v>
                </c:pt>
                <c:pt idx="184">
                  <c:v>0.11597222222222214</c:v>
                </c:pt>
                <c:pt idx="185">
                  <c:v>0.11666666666666661</c:v>
                </c:pt>
                <c:pt idx="186">
                  <c:v>0.11736111111111103</c:v>
                </c:pt>
                <c:pt idx="187">
                  <c:v>0.11805555555555547</c:v>
                </c:pt>
                <c:pt idx="188">
                  <c:v>0.11874999999999991</c:v>
                </c:pt>
                <c:pt idx="189">
                  <c:v>0.11944444444444441</c:v>
                </c:pt>
                <c:pt idx="190">
                  <c:v>0.1201388888888888</c:v>
                </c:pt>
                <c:pt idx="191">
                  <c:v>0.12083333333333329</c:v>
                </c:pt>
                <c:pt idx="192">
                  <c:v>0.12152777777777773</c:v>
                </c:pt>
                <c:pt idx="193">
                  <c:v>0.12222222222222218</c:v>
                </c:pt>
                <c:pt idx="194">
                  <c:v>0.12291666666666659</c:v>
                </c:pt>
                <c:pt idx="195">
                  <c:v>0.1243055555555555</c:v>
                </c:pt>
                <c:pt idx="196">
                  <c:v>0.12499999999999994</c:v>
                </c:pt>
                <c:pt idx="197">
                  <c:v>0.1256944444444444</c:v>
                </c:pt>
                <c:pt idx="198">
                  <c:v>0.12708333333333327</c:v>
                </c:pt>
                <c:pt idx="199">
                  <c:v>0.1277777777777777</c:v>
                </c:pt>
                <c:pt idx="200">
                  <c:v>0.12847222222222215</c:v>
                </c:pt>
                <c:pt idx="201">
                  <c:v>0.12986111111111104</c:v>
                </c:pt>
                <c:pt idx="202">
                  <c:v>0.1305555555555555</c:v>
                </c:pt>
                <c:pt idx="203">
                  <c:v>0.13124999999999995</c:v>
                </c:pt>
                <c:pt idx="204">
                  <c:v>0.13263888888888883</c:v>
                </c:pt>
                <c:pt idx="205">
                  <c:v>0.13333333333333328</c:v>
                </c:pt>
                <c:pt idx="206">
                  <c:v>0.13472222222222216</c:v>
                </c:pt>
                <c:pt idx="207">
                  <c:v>0.1354166666666666</c:v>
                </c:pt>
                <c:pt idx="208">
                  <c:v>0.13680555555555549</c:v>
                </c:pt>
                <c:pt idx="209">
                  <c:v>0.13749999999999993</c:v>
                </c:pt>
                <c:pt idx="210">
                  <c:v>0.1388888888888888</c:v>
                </c:pt>
                <c:pt idx="211">
                  <c:v>0.1402777777777777</c:v>
                </c:pt>
                <c:pt idx="212">
                  <c:v>0.14097222222222217</c:v>
                </c:pt>
                <c:pt idx="213">
                  <c:v>0.14236111111111105</c:v>
                </c:pt>
                <c:pt idx="214">
                  <c:v>0.1430555555555555</c:v>
                </c:pt>
                <c:pt idx="215">
                  <c:v>0.14444444444444438</c:v>
                </c:pt>
                <c:pt idx="216">
                  <c:v>0.14513888888888882</c:v>
                </c:pt>
                <c:pt idx="217">
                  <c:v>0.1465277777777777</c:v>
                </c:pt>
                <c:pt idx="218">
                  <c:v>0.1479166666666666</c:v>
                </c:pt>
                <c:pt idx="219">
                  <c:v>0.14861111111111103</c:v>
                </c:pt>
                <c:pt idx="220">
                  <c:v>0.1499999999999999</c:v>
                </c:pt>
                <c:pt idx="221">
                  <c:v>0.1513888888888888</c:v>
                </c:pt>
                <c:pt idx="222">
                  <c:v>0.1520833333333333</c:v>
                </c:pt>
                <c:pt idx="223">
                  <c:v>0.15347222222222218</c:v>
                </c:pt>
                <c:pt idx="224">
                  <c:v>0.15486111111111106</c:v>
                </c:pt>
                <c:pt idx="225">
                  <c:v>0.1555555555555555</c:v>
                </c:pt>
                <c:pt idx="226">
                  <c:v>0.1569444444444444</c:v>
                </c:pt>
                <c:pt idx="227">
                  <c:v>0.15833333333333327</c:v>
                </c:pt>
                <c:pt idx="228">
                  <c:v>0.1590277777777777</c:v>
                </c:pt>
                <c:pt idx="229">
                  <c:v>0.1604166666666666</c:v>
                </c:pt>
                <c:pt idx="230">
                  <c:v>0.16180555555555548</c:v>
                </c:pt>
                <c:pt idx="231">
                  <c:v>0.16249999999999995</c:v>
                </c:pt>
                <c:pt idx="232">
                  <c:v>0.16388888888888883</c:v>
                </c:pt>
                <c:pt idx="233">
                  <c:v>0.16527777777777772</c:v>
                </c:pt>
                <c:pt idx="234">
                  <c:v>0.16597222222222216</c:v>
                </c:pt>
                <c:pt idx="235">
                  <c:v>0.16736111111111104</c:v>
                </c:pt>
                <c:pt idx="236">
                  <c:v>0.16874999999999993</c:v>
                </c:pt>
                <c:pt idx="237">
                  <c:v>0.16944444444444437</c:v>
                </c:pt>
                <c:pt idx="238">
                  <c:v>0.17083333333333325</c:v>
                </c:pt>
                <c:pt idx="239">
                  <c:v>0.1722222222222222</c:v>
                </c:pt>
                <c:pt idx="240">
                  <c:v>0.17291666666666658</c:v>
                </c:pt>
                <c:pt idx="241">
                  <c:v>0.17430555555555552</c:v>
                </c:pt>
                <c:pt idx="242">
                  <c:v>0.1756944444444444</c:v>
                </c:pt>
                <c:pt idx="243">
                  <c:v>0.17638888888888885</c:v>
                </c:pt>
                <c:pt idx="244">
                  <c:v>0.17777777777777773</c:v>
                </c:pt>
                <c:pt idx="245">
                  <c:v>0.1791666666666666</c:v>
                </c:pt>
                <c:pt idx="246">
                  <c:v>0.17986111111111105</c:v>
                </c:pt>
                <c:pt idx="247">
                  <c:v>0.18124999999999994</c:v>
                </c:pt>
                <c:pt idx="248">
                  <c:v>0.18263888888888882</c:v>
                </c:pt>
                <c:pt idx="249">
                  <c:v>0.1840277777777777</c:v>
                </c:pt>
                <c:pt idx="250">
                  <c:v>0.18472222222222215</c:v>
                </c:pt>
                <c:pt idx="251">
                  <c:v>0.18611111111111103</c:v>
                </c:pt>
                <c:pt idx="252">
                  <c:v>0.18749999999999992</c:v>
                </c:pt>
                <c:pt idx="253">
                  <c:v>0.18819444444444436</c:v>
                </c:pt>
                <c:pt idx="254">
                  <c:v>0.18958333333333324</c:v>
                </c:pt>
                <c:pt idx="255">
                  <c:v>0.19097222222222213</c:v>
                </c:pt>
                <c:pt idx="256">
                  <c:v>0.19166666666666662</c:v>
                </c:pt>
                <c:pt idx="257">
                  <c:v>0.19305555555555545</c:v>
                </c:pt>
                <c:pt idx="258">
                  <c:v>0.1944444444444444</c:v>
                </c:pt>
                <c:pt idx="259">
                  <c:v>0.19513888888888883</c:v>
                </c:pt>
                <c:pt idx="260">
                  <c:v>0.19652777777777772</c:v>
                </c:pt>
                <c:pt idx="261">
                  <c:v>0.1979166666666666</c:v>
                </c:pt>
                <c:pt idx="262">
                  <c:v>0.19861111111111104</c:v>
                </c:pt>
                <c:pt idx="263">
                  <c:v>0.19999999999999993</c:v>
                </c:pt>
                <c:pt idx="264">
                  <c:v>0.2013888888888888</c:v>
                </c:pt>
                <c:pt idx="265">
                  <c:v>0.20208333333333325</c:v>
                </c:pt>
                <c:pt idx="266">
                  <c:v>0.20347222222222214</c:v>
                </c:pt>
                <c:pt idx="267">
                  <c:v>0.20486111111111108</c:v>
                </c:pt>
                <c:pt idx="268">
                  <c:v>0.20555555555555552</c:v>
                </c:pt>
                <c:pt idx="269">
                  <c:v>0.2069444444444444</c:v>
                </c:pt>
                <c:pt idx="270">
                  <c:v>0.2083333333333333</c:v>
                </c:pt>
                <c:pt idx="271">
                  <c:v>0.20972222222222217</c:v>
                </c:pt>
                <c:pt idx="272">
                  <c:v>0.2104166666666666</c:v>
                </c:pt>
                <c:pt idx="273">
                  <c:v>0.2118055555555555</c:v>
                </c:pt>
                <c:pt idx="274">
                  <c:v>0.21319444444444438</c:v>
                </c:pt>
                <c:pt idx="275">
                  <c:v>0.21388888888888882</c:v>
                </c:pt>
                <c:pt idx="276">
                  <c:v>0.2152777777777777</c:v>
                </c:pt>
                <c:pt idx="277">
                  <c:v>0.2166666666666666</c:v>
                </c:pt>
                <c:pt idx="278">
                  <c:v>0.21805555555555547</c:v>
                </c:pt>
                <c:pt idx="279">
                  <c:v>0.21874999999999992</c:v>
                </c:pt>
                <c:pt idx="280">
                  <c:v>0.2201388888888888</c:v>
                </c:pt>
                <c:pt idx="281">
                  <c:v>0.22152777777777768</c:v>
                </c:pt>
                <c:pt idx="282">
                  <c:v>0.22291666666666662</c:v>
                </c:pt>
                <c:pt idx="283">
                  <c:v>0.223611111111111</c:v>
                </c:pt>
                <c:pt idx="284">
                  <c:v>0.22499999999999995</c:v>
                </c:pt>
                <c:pt idx="285">
                  <c:v>0.22638888888888883</c:v>
                </c:pt>
                <c:pt idx="286">
                  <c:v>0.22777777777777772</c:v>
                </c:pt>
                <c:pt idx="287">
                  <c:v>0.22847222222222216</c:v>
                </c:pt>
                <c:pt idx="288">
                  <c:v>0.22986111111111104</c:v>
                </c:pt>
                <c:pt idx="289">
                  <c:v>0.23124999999999993</c:v>
                </c:pt>
                <c:pt idx="290">
                  <c:v>0.2326388888888888</c:v>
                </c:pt>
                <c:pt idx="291">
                  <c:v>0.23402777777777775</c:v>
                </c:pt>
                <c:pt idx="292">
                  <c:v>0.23472222222222214</c:v>
                </c:pt>
                <c:pt idx="293">
                  <c:v>0.23611111111111108</c:v>
                </c:pt>
                <c:pt idx="294">
                  <c:v>0.23749999999999996</c:v>
                </c:pt>
                <c:pt idx="295">
                  <c:v>0.23888888888888885</c:v>
                </c:pt>
                <c:pt idx="296">
                  <c:v>0.24027777777777773</c:v>
                </c:pt>
                <c:pt idx="297">
                  <c:v>0.24097222222222217</c:v>
                </c:pt>
                <c:pt idx="298">
                  <c:v>0.24236111111111105</c:v>
                </c:pt>
                <c:pt idx="299">
                  <c:v>0.24374999999999994</c:v>
                </c:pt>
                <c:pt idx="300">
                  <c:v>0.28680555555555554</c:v>
                </c:pt>
                <c:pt idx="301">
                  <c:v>0.2881944444444445</c:v>
                </c:pt>
                <c:pt idx="302">
                  <c:v>0.28958333333333336</c:v>
                </c:pt>
                <c:pt idx="303">
                  <c:v>0.29097222222222224</c:v>
                </c:pt>
                <c:pt idx="304">
                  <c:v>0.2916666666666667</c:v>
                </c:pt>
                <c:pt idx="305">
                  <c:v>0.29305555555555557</c:v>
                </c:pt>
                <c:pt idx="306">
                  <c:v>0.29444444444444445</c:v>
                </c:pt>
                <c:pt idx="307">
                  <c:v>0.29583333333333334</c:v>
                </c:pt>
                <c:pt idx="308">
                  <c:v>0.2972222222222222</c:v>
                </c:pt>
                <c:pt idx="309">
                  <c:v>0.2986111111111111</c:v>
                </c:pt>
                <c:pt idx="310">
                  <c:v>0.29930555555555555</c:v>
                </c:pt>
                <c:pt idx="311">
                  <c:v>0.30069444444444443</c:v>
                </c:pt>
                <c:pt idx="312">
                  <c:v>0.3020833333333333</c:v>
                </c:pt>
                <c:pt idx="313">
                  <c:v>0.3034722222222222</c:v>
                </c:pt>
                <c:pt idx="314">
                  <c:v>0.3048611111111111</c:v>
                </c:pt>
                <c:pt idx="315">
                  <c:v>0.30625</c:v>
                </c:pt>
                <c:pt idx="316">
                  <c:v>0.3069444444444444</c:v>
                </c:pt>
                <c:pt idx="317">
                  <c:v>0.30833333333333335</c:v>
                </c:pt>
                <c:pt idx="318">
                  <c:v>0.30972222222222223</c:v>
                </c:pt>
                <c:pt idx="319">
                  <c:v>0.3111111111111111</c:v>
                </c:pt>
                <c:pt idx="320">
                  <c:v>0.3125</c:v>
                </c:pt>
                <c:pt idx="321">
                  <c:v>0.31319444444444444</c:v>
                </c:pt>
                <c:pt idx="322">
                  <c:v>0.3145833333333333</c:v>
                </c:pt>
                <c:pt idx="323">
                  <c:v>0.3159722222222222</c:v>
                </c:pt>
                <c:pt idx="324">
                  <c:v>0.31736111111111115</c:v>
                </c:pt>
                <c:pt idx="325">
                  <c:v>0.31805555555555554</c:v>
                </c:pt>
                <c:pt idx="326">
                  <c:v>0.3194444444444445</c:v>
                </c:pt>
                <c:pt idx="327">
                  <c:v>0.32083333333333336</c:v>
                </c:pt>
                <c:pt idx="328">
                  <c:v>0.3215277777777778</c:v>
                </c:pt>
                <c:pt idx="329">
                  <c:v>0.3229166666666667</c:v>
                </c:pt>
                <c:pt idx="330">
                  <c:v>0.3236111111111111</c:v>
                </c:pt>
                <c:pt idx="331">
                  <c:v>0.325</c:v>
                </c:pt>
                <c:pt idx="332">
                  <c:v>0.3263888888888889</c:v>
                </c:pt>
                <c:pt idx="333">
                  <c:v>0.32708333333333334</c:v>
                </c:pt>
                <c:pt idx="334">
                  <c:v>0.3284722222222222</c:v>
                </c:pt>
                <c:pt idx="335">
                  <c:v>0.32916666666666666</c:v>
                </c:pt>
                <c:pt idx="336">
                  <c:v>0.3298611111111111</c:v>
                </c:pt>
                <c:pt idx="337">
                  <c:v>0.33125</c:v>
                </c:pt>
                <c:pt idx="338">
                  <c:v>0.33194444444444443</c:v>
                </c:pt>
                <c:pt idx="339">
                  <c:v>0.3326388888888889</c:v>
                </c:pt>
                <c:pt idx="340">
                  <c:v>0.3340277777777778</c:v>
                </c:pt>
                <c:pt idx="341">
                  <c:v>0.3347222222222222</c:v>
                </c:pt>
                <c:pt idx="342">
                  <c:v>0.3354166666666667</c:v>
                </c:pt>
                <c:pt idx="343">
                  <c:v>0.3361111111111111</c:v>
                </c:pt>
                <c:pt idx="344">
                  <c:v>0.3368055555555556</c:v>
                </c:pt>
                <c:pt idx="345">
                  <c:v>0.3375</c:v>
                </c:pt>
                <c:pt idx="346">
                  <c:v>0.33819444444444446</c:v>
                </c:pt>
                <c:pt idx="347">
                  <c:v>0.33888888888888885</c:v>
                </c:pt>
                <c:pt idx="348">
                  <c:v>0.33958333333333335</c:v>
                </c:pt>
                <c:pt idx="349">
                  <c:v>0.34027777777777773</c:v>
                </c:pt>
                <c:pt idx="350">
                  <c:v>0.34097222222222223</c:v>
                </c:pt>
                <c:pt idx="351">
                  <c:v>0.3416666666666666</c:v>
                </c:pt>
                <c:pt idx="352">
                  <c:v>0.3416666666666666</c:v>
                </c:pt>
                <c:pt idx="353">
                  <c:v>0.3423611111111111</c:v>
                </c:pt>
                <c:pt idx="354">
                  <c:v>0.3430555555555555</c:v>
                </c:pt>
                <c:pt idx="355">
                  <c:v>0.3430555555555555</c:v>
                </c:pt>
                <c:pt idx="356">
                  <c:v>0.34375</c:v>
                </c:pt>
                <c:pt idx="357">
                  <c:v>0.34375</c:v>
                </c:pt>
                <c:pt idx="358">
                  <c:v>0.34375</c:v>
                </c:pt>
                <c:pt idx="359">
                  <c:v>0.3444444444444445</c:v>
                </c:pt>
                <c:pt idx="360">
                  <c:v>0.3444444444444445</c:v>
                </c:pt>
                <c:pt idx="361">
                  <c:v>0.3444444444444445</c:v>
                </c:pt>
                <c:pt idx="362">
                  <c:v>0.3444444444444445</c:v>
                </c:pt>
                <c:pt idx="363">
                  <c:v>0.3444444444444445</c:v>
                </c:pt>
                <c:pt idx="364">
                  <c:v>0.3444444444444445</c:v>
                </c:pt>
                <c:pt idx="365">
                  <c:v>0.3444444444444445</c:v>
                </c:pt>
              </c:numCache>
            </c:numRef>
          </c:yVal>
          <c:smooth val="1"/>
        </c:ser>
        <c:ser>
          <c:idx val="5"/>
          <c:order val="5"/>
          <c:tx>
            <c:v>Sunset (no DST)</c:v>
          </c:tx>
          <c:extLst>
            <c:ext xmlns:c14="http://schemas.microsoft.com/office/drawing/2007/8/2/chart" uri="{6F2FDCE9-48DA-4B69-8628-5D25D57E5C99}">
              <c14:invertSolidFillFmt>
                <c14:spPr>
                  <a:solidFill>
                    <a:srgbClr val="000000"/>
                  </a:solidFill>
                </c14:spPr>
              </c14:invertSolidFillFmt>
            </c:ext>
          </c:extLst>
          <c:marker>
            <c:symbol val="none"/>
          </c:marker>
          <c:xVal>
            <c:strRef>
              <c:f>'No DST'!$A$2:$A$367</c:f>
              <c:strCache>
                <c:ptCount val="366"/>
                <c:pt idx="0">
                  <c:v>37987</c:v>
                </c:pt>
                <c:pt idx="1">
                  <c:v>37988</c:v>
                </c:pt>
                <c:pt idx="2">
                  <c:v>37989</c:v>
                </c:pt>
                <c:pt idx="3">
                  <c:v>37990</c:v>
                </c:pt>
                <c:pt idx="4">
                  <c:v>37991</c:v>
                </c:pt>
                <c:pt idx="5">
                  <c:v>37992</c:v>
                </c:pt>
                <c:pt idx="6">
                  <c:v>37993</c:v>
                </c:pt>
                <c:pt idx="7">
                  <c:v>37994</c:v>
                </c:pt>
                <c:pt idx="8">
                  <c:v>37995</c:v>
                </c:pt>
                <c:pt idx="9">
                  <c:v>37996</c:v>
                </c:pt>
                <c:pt idx="10">
                  <c:v>37997</c:v>
                </c:pt>
                <c:pt idx="11">
                  <c:v>37998</c:v>
                </c:pt>
                <c:pt idx="12">
                  <c:v>37999</c:v>
                </c:pt>
                <c:pt idx="13">
                  <c:v>38000</c:v>
                </c:pt>
                <c:pt idx="14">
                  <c:v>38001</c:v>
                </c:pt>
                <c:pt idx="15">
                  <c:v>38002</c:v>
                </c:pt>
                <c:pt idx="16">
                  <c:v>38003</c:v>
                </c:pt>
                <c:pt idx="17">
                  <c:v>38004</c:v>
                </c:pt>
                <c:pt idx="18">
                  <c:v>38005</c:v>
                </c:pt>
                <c:pt idx="19">
                  <c:v>38006</c:v>
                </c:pt>
                <c:pt idx="20">
                  <c:v>38007</c:v>
                </c:pt>
                <c:pt idx="21">
                  <c:v>38008</c:v>
                </c:pt>
                <c:pt idx="22">
                  <c:v>38009</c:v>
                </c:pt>
                <c:pt idx="23">
                  <c:v>38010</c:v>
                </c:pt>
                <c:pt idx="24">
                  <c:v>38011</c:v>
                </c:pt>
                <c:pt idx="25">
                  <c:v>38012</c:v>
                </c:pt>
                <c:pt idx="26">
                  <c:v>38013</c:v>
                </c:pt>
                <c:pt idx="27">
                  <c:v>38014</c:v>
                </c:pt>
                <c:pt idx="28">
                  <c:v>38015</c:v>
                </c:pt>
                <c:pt idx="29">
                  <c:v>38016</c:v>
                </c:pt>
                <c:pt idx="30">
                  <c:v>38017</c:v>
                </c:pt>
                <c:pt idx="31">
                  <c:v>38018</c:v>
                </c:pt>
                <c:pt idx="32">
                  <c:v>38019</c:v>
                </c:pt>
                <c:pt idx="33">
                  <c:v>38020</c:v>
                </c:pt>
                <c:pt idx="34">
                  <c:v>38021</c:v>
                </c:pt>
                <c:pt idx="35">
                  <c:v>38022</c:v>
                </c:pt>
                <c:pt idx="36">
                  <c:v>38023</c:v>
                </c:pt>
                <c:pt idx="37">
                  <c:v>38024</c:v>
                </c:pt>
                <c:pt idx="38">
                  <c:v>38025</c:v>
                </c:pt>
                <c:pt idx="39">
                  <c:v>38026</c:v>
                </c:pt>
                <c:pt idx="40">
                  <c:v>38027</c:v>
                </c:pt>
                <c:pt idx="41">
                  <c:v>38028</c:v>
                </c:pt>
                <c:pt idx="42">
                  <c:v>38029</c:v>
                </c:pt>
                <c:pt idx="43">
                  <c:v>38030</c:v>
                </c:pt>
                <c:pt idx="44">
                  <c:v>38031</c:v>
                </c:pt>
                <c:pt idx="45">
                  <c:v>38032</c:v>
                </c:pt>
                <c:pt idx="46">
                  <c:v>38033</c:v>
                </c:pt>
                <c:pt idx="47">
                  <c:v>38034</c:v>
                </c:pt>
                <c:pt idx="48">
                  <c:v>38035</c:v>
                </c:pt>
                <c:pt idx="49">
                  <c:v>38036</c:v>
                </c:pt>
                <c:pt idx="50">
                  <c:v>38037</c:v>
                </c:pt>
                <c:pt idx="51">
                  <c:v>38038</c:v>
                </c:pt>
                <c:pt idx="52">
                  <c:v>38039</c:v>
                </c:pt>
                <c:pt idx="53">
                  <c:v>38040</c:v>
                </c:pt>
                <c:pt idx="54">
                  <c:v>38041</c:v>
                </c:pt>
                <c:pt idx="55">
                  <c:v>38042</c:v>
                </c:pt>
                <c:pt idx="56">
                  <c:v>38043</c:v>
                </c:pt>
                <c:pt idx="57">
                  <c:v>38044</c:v>
                </c:pt>
                <c:pt idx="58">
                  <c:v>38045</c:v>
                </c:pt>
                <c:pt idx="59">
                  <c:v>38046</c:v>
                </c:pt>
                <c:pt idx="60">
                  <c:v>38047</c:v>
                </c:pt>
                <c:pt idx="61">
                  <c:v>38048</c:v>
                </c:pt>
                <c:pt idx="62">
                  <c:v>38049</c:v>
                </c:pt>
                <c:pt idx="63">
                  <c:v>38050</c:v>
                </c:pt>
                <c:pt idx="64">
                  <c:v>38051</c:v>
                </c:pt>
                <c:pt idx="65">
                  <c:v>38052</c:v>
                </c:pt>
                <c:pt idx="66">
                  <c:v>38053</c:v>
                </c:pt>
                <c:pt idx="67">
                  <c:v>38054</c:v>
                </c:pt>
                <c:pt idx="68">
                  <c:v>38055</c:v>
                </c:pt>
                <c:pt idx="69">
                  <c:v>38056</c:v>
                </c:pt>
                <c:pt idx="70">
                  <c:v>38057</c:v>
                </c:pt>
                <c:pt idx="71">
                  <c:v>38058</c:v>
                </c:pt>
                <c:pt idx="72">
                  <c:v>38059</c:v>
                </c:pt>
                <c:pt idx="73">
                  <c:v>38060</c:v>
                </c:pt>
                <c:pt idx="74">
                  <c:v>38061</c:v>
                </c:pt>
                <c:pt idx="75">
                  <c:v>38062</c:v>
                </c:pt>
                <c:pt idx="76">
                  <c:v>38063</c:v>
                </c:pt>
                <c:pt idx="77">
                  <c:v>38064</c:v>
                </c:pt>
                <c:pt idx="78">
                  <c:v>38065</c:v>
                </c:pt>
                <c:pt idx="79">
                  <c:v>38066</c:v>
                </c:pt>
                <c:pt idx="80">
                  <c:v>38067</c:v>
                </c:pt>
                <c:pt idx="81">
                  <c:v>38068</c:v>
                </c:pt>
                <c:pt idx="82">
                  <c:v>38069</c:v>
                </c:pt>
                <c:pt idx="83">
                  <c:v>38070</c:v>
                </c:pt>
                <c:pt idx="84">
                  <c:v>38071</c:v>
                </c:pt>
                <c:pt idx="85">
                  <c:v>38072</c:v>
                </c:pt>
                <c:pt idx="86">
                  <c:v>38073</c:v>
                </c:pt>
                <c:pt idx="87">
                  <c:v>38074</c:v>
                </c:pt>
                <c:pt idx="88">
                  <c:v>38075</c:v>
                </c:pt>
                <c:pt idx="89">
                  <c:v>38076</c:v>
                </c:pt>
                <c:pt idx="90">
                  <c:v>38077</c:v>
                </c:pt>
                <c:pt idx="91">
                  <c:v>38078</c:v>
                </c:pt>
                <c:pt idx="92">
                  <c:v>38079</c:v>
                </c:pt>
                <c:pt idx="93">
                  <c:v>38080</c:v>
                </c:pt>
                <c:pt idx="94">
                  <c:v>38081</c:v>
                </c:pt>
                <c:pt idx="95">
                  <c:v>38082</c:v>
                </c:pt>
                <c:pt idx="96">
                  <c:v>38083</c:v>
                </c:pt>
                <c:pt idx="97">
                  <c:v>38084</c:v>
                </c:pt>
                <c:pt idx="98">
                  <c:v>38085</c:v>
                </c:pt>
                <c:pt idx="99">
                  <c:v>38086</c:v>
                </c:pt>
                <c:pt idx="100">
                  <c:v>38087</c:v>
                </c:pt>
                <c:pt idx="101">
                  <c:v>38088</c:v>
                </c:pt>
                <c:pt idx="102">
                  <c:v>38089</c:v>
                </c:pt>
                <c:pt idx="103">
                  <c:v>38090</c:v>
                </c:pt>
                <c:pt idx="104">
                  <c:v>38091</c:v>
                </c:pt>
                <c:pt idx="105">
                  <c:v>38092</c:v>
                </c:pt>
                <c:pt idx="106">
                  <c:v>38093</c:v>
                </c:pt>
                <c:pt idx="107">
                  <c:v>38094</c:v>
                </c:pt>
                <c:pt idx="108">
                  <c:v>38095</c:v>
                </c:pt>
                <c:pt idx="109">
                  <c:v>38096</c:v>
                </c:pt>
                <c:pt idx="110">
                  <c:v>38097</c:v>
                </c:pt>
                <c:pt idx="111">
                  <c:v>38098</c:v>
                </c:pt>
                <c:pt idx="112">
                  <c:v>38099</c:v>
                </c:pt>
                <c:pt idx="113">
                  <c:v>38100</c:v>
                </c:pt>
                <c:pt idx="114">
                  <c:v>38101</c:v>
                </c:pt>
                <c:pt idx="115">
                  <c:v>38102</c:v>
                </c:pt>
                <c:pt idx="116">
                  <c:v>38103</c:v>
                </c:pt>
                <c:pt idx="117">
                  <c:v>38104</c:v>
                </c:pt>
                <c:pt idx="118">
                  <c:v>38105</c:v>
                </c:pt>
                <c:pt idx="119">
                  <c:v>38106</c:v>
                </c:pt>
                <c:pt idx="120">
                  <c:v>38107</c:v>
                </c:pt>
                <c:pt idx="121">
                  <c:v>38108</c:v>
                </c:pt>
                <c:pt idx="122">
                  <c:v>38109</c:v>
                </c:pt>
                <c:pt idx="123">
                  <c:v>38110</c:v>
                </c:pt>
                <c:pt idx="124">
                  <c:v>38111</c:v>
                </c:pt>
                <c:pt idx="125">
                  <c:v>38112</c:v>
                </c:pt>
                <c:pt idx="126">
                  <c:v>38113</c:v>
                </c:pt>
                <c:pt idx="127">
                  <c:v>38114</c:v>
                </c:pt>
                <c:pt idx="128">
                  <c:v>38115</c:v>
                </c:pt>
                <c:pt idx="129">
                  <c:v>38116</c:v>
                </c:pt>
                <c:pt idx="130">
                  <c:v>38117</c:v>
                </c:pt>
                <c:pt idx="131">
                  <c:v>38118</c:v>
                </c:pt>
                <c:pt idx="132">
                  <c:v>38119</c:v>
                </c:pt>
                <c:pt idx="133">
                  <c:v>38120</c:v>
                </c:pt>
                <c:pt idx="134">
                  <c:v>38121</c:v>
                </c:pt>
                <c:pt idx="135">
                  <c:v>38122</c:v>
                </c:pt>
                <c:pt idx="136">
                  <c:v>38123</c:v>
                </c:pt>
                <c:pt idx="137">
                  <c:v>38124</c:v>
                </c:pt>
                <c:pt idx="138">
                  <c:v>38125</c:v>
                </c:pt>
                <c:pt idx="139">
                  <c:v>38126</c:v>
                </c:pt>
                <c:pt idx="140">
                  <c:v>38127</c:v>
                </c:pt>
                <c:pt idx="141">
                  <c:v>38128</c:v>
                </c:pt>
                <c:pt idx="142">
                  <c:v>38129</c:v>
                </c:pt>
                <c:pt idx="143">
                  <c:v>38130</c:v>
                </c:pt>
                <c:pt idx="144">
                  <c:v>38131</c:v>
                </c:pt>
                <c:pt idx="145">
                  <c:v>38132</c:v>
                </c:pt>
                <c:pt idx="146">
                  <c:v>38133</c:v>
                </c:pt>
                <c:pt idx="147">
                  <c:v>38134</c:v>
                </c:pt>
                <c:pt idx="148">
                  <c:v>38135</c:v>
                </c:pt>
                <c:pt idx="149">
                  <c:v>38136</c:v>
                </c:pt>
                <c:pt idx="150">
                  <c:v>38137</c:v>
                </c:pt>
                <c:pt idx="151">
                  <c:v>38138</c:v>
                </c:pt>
                <c:pt idx="152">
                  <c:v>38139</c:v>
                </c:pt>
                <c:pt idx="153">
                  <c:v>38140</c:v>
                </c:pt>
                <c:pt idx="154">
                  <c:v>38141</c:v>
                </c:pt>
                <c:pt idx="155">
                  <c:v>38142</c:v>
                </c:pt>
                <c:pt idx="156">
                  <c:v>38143</c:v>
                </c:pt>
                <c:pt idx="157">
                  <c:v>38144</c:v>
                </c:pt>
                <c:pt idx="158">
                  <c:v>38145</c:v>
                </c:pt>
                <c:pt idx="159">
                  <c:v>38146</c:v>
                </c:pt>
                <c:pt idx="160">
                  <c:v>38147</c:v>
                </c:pt>
                <c:pt idx="161">
                  <c:v>38148</c:v>
                </c:pt>
                <c:pt idx="162">
                  <c:v>38149</c:v>
                </c:pt>
                <c:pt idx="163">
                  <c:v>38150</c:v>
                </c:pt>
                <c:pt idx="164">
                  <c:v>38151</c:v>
                </c:pt>
                <c:pt idx="165">
                  <c:v>38152</c:v>
                </c:pt>
                <c:pt idx="166">
                  <c:v>38153</c:v>
                </c:pt>
                <c:pt idx="167">
                  <c:v>38154</c:v>
                </c:pt>
                <c:pt idx="168">
                  <c:v>38155</c:v>
                </c:pt>
                <c:pt idx="169">
                  <c:v>38156</c:v>
                </c:pt>
                <c:pt idx="170">
                  <c:v>38157</c:v>
                </c:pt>
                <c:pt idx="171">
                  <c:v>38158</c:v>
                </c:pt>
                <c:pt idx="172">
                  <c:v>38159</c:v>
                </c:pt>
                <c:pt idx="173">
                  <c:v>38160</c:v>
                </c:pt>
                <c:pt idx="174">
                  <c:v>38161</c:v>
                </c:pt>
                <c:pt idx="175">
                  <c:v>38162</c:v>
                </c:pt>
                <c:pt idx="176">
                  <c:v>38163</c:v>
                </c:pt>
                <c:pt idx="177">
                  <c:v>38164</c:v>
                </c:pt>
                <c:pt idx="178">
                  <c:v>38165</c:v>
                </c:pt>
                <c:pt idx="179">
                  <c:v>38166</c:v>
                </c:pt>
                <c:pt idx="180">
                  <c:v>38167</c:v>
                </c:pt>
                <c:pt idx="181">
                  <c:v>38168</c:v>
                </c:pt>
                <c:pt idx="182">
                  <c:v>38169</c:v>
                </c:pt>
                <c:pt idx="183">
                  <c:v>38170</c:v>
                </c:pt>
                <c:pt idx="184">
                  <c:v>38171</c:v>
                </c:pt>
                <c:pt idx="185">
                  <c:v>38172</c:v>
                </c:pt>
                <c:pt idx="186">
                  <c:v>38173</c:v>
                </c:pt>
                <c:pt idx="187">
                  <c:v>38174</c:v>
                </c:pt>
                <c:pt idx="188">
                  <c:v>38175</c:v>
                </c:pt>
                <c:pt idx="189">
                  <c:v>38176</c:v>
                </c:pt>
                <c:pt idx="190">
                  <c:v>38177</c:v>
                </c:pt>
                <c:pt idx="191">
                  <c:v>38178</c:v>
                </c:pt>
                <c:pt idx="192">
                  <c:v>38179</c:v>
                </c:pt>
                <c:pt idx="193">
                  <c:v>38180</c:v>
                </c:pt>
                <c:pt idx="194">
                  <c:v>38181</c:v>
                </c:pt>
                <c:pt idx="195">
                  <c:v>38182</c:v>
                </c:pt>
                <c:pt idx="196">
                  <c:v>38183</c:v>
                </c:pt>
                <c:pt idx="197">
                  <c:v>38184</c:v>
                </c:pt>
                <c:pt idx="198">
                  <c:v>38185</c:v>
                </c:pt>
                <c:pt idx="199">
                  <c:v>38186</c:v>
                </c:pt>
                <c:pt idx="200">
                  <c:v>38187</c:v>
                </c:pt>
                <c:pt idx="201">
                  <c:v>38188</c:v>
                </c:pt>
                <c:pt idx="202">
                  <c:v>38189</c:v>
                </c:pt>
                <c:pt idx="203">
                  <c:v>38190</c:v>
                </c:pt>
                <c:pt idx="204">
                  <c:v>38191</c:v>
                </c:pt>
                <c:pt idx="205">
                  <c:v>38192</c:v>
                </c:pt>
                <c:pt idx="206">
                  <c:v>38193</c:v>
                </c:pt>
                <c:pt idx="207">
                  <c:v>38194</c:v>
                </c:pt>
                <c:pt idx="208">
                  <c:v>38195</c:v>
                </c:pt>
                <c:pt idx="209">
                  <c:v>38196</c:v>
                </c:pt>
                <c:pt idx="210">
                  <c:v>38197</c:v>
                </c:pt>
                <c:pt idx="211">
                  <c:v>38198</c:v>
                </c:pt>
                <c:pt idx="212">
                  <c:v>38199</c:v>
                </c:pt>
                <c:pt idx="213">
                  <c:v>38200</c:v>
                </c:pt>
                <c:pt idx="214">
                  <c:v>38201</c:v>
                </c:pt>
                <c:pt idx="215">
                  <c:v>38202</c:v>
                </c:pt>
                <c:pt idx="216">
                  <c:v>38203</c:v>
                </c:pt>
                <c:pt idx="217">
                  <c:v>38204</c:v>
                </c:pt>
                <c:pt idx="218">
                  <c:v>38205</c:v>
                </c:pt>
                <c:pt idx="219">
                  <c:v>38206</c:v>
                </c:pt>
                <c:pt idx="220">
                  <c:v>38207</c:v>
                </c:pt>
                <c:pt idx="221">
                  <c:v>38208</c:v>
                </c:pt>
                <c:pt idx="222">
                  <c:v>38209</c:v>
                </c:pt>
                <c:pt idx="223">
                  <c:v>38210</c:v>
                </c:pt>
                <c:pt idx="224">
                  <c:v>38211</c:v>
                </c:pt>
                <c:pt idx="225">
                  <c:v>38212</c:v>
                </c:pt>
                <c:pt idx="226">
                  <c:v>38213</c:v>
                </c:pt>
                <c:pt idx="227">
                  <c:v>38214</c:v>
                </c:pt>
                <c:pt idx="228">
                  <c:v>38215</c:v>
                </c:pt>
                <c:pt idx="229">
                  <c:v>38216</c:v>
                </c:pt>
                <c:pt idx="230">
                  <c:v>38217</c:v>
                </c:pt>
                <c:pt idx="231">
                  <c:v>38218</c:v>
                </c:pt>
                <c:pt idx="232">
                  <c:v>38219</c:v>
                </c:pt>
                <c:pt idx="233">
                  <c:v>38220</c:v>
                </c:pt>
                <c:pt idx="234">
                  <c:v>38221</c:v>
                </c:pt>
                <c:pt idx="235">
                  <c:v>38222</c:v>
                </c:pt>
                <c:pt idx="236">
                  <c:v>38223</c:v>
                </c:pt>
                <c:pt idx="237">
                  <c:v>38224</c:v>
                </c:pt>
                <c:pt idx="238">
                  <c:v>38225</c:v>
                </c:pt>
                <c:pt idx="239">
                  <c:v>38226</c:v>
                </c:pt>
                <c:pt idx="240">
                  <c:v>38227</c:v>
                </c:pt>
                <c:pt idx="241">
                  <c:v>38228</c:v>
                </c:pt>
                <c:pt idx="242">
                  <c:v>38229</c:v>
                </c:pt>
                <c:pt idx="243">
                  <c:v>38230</c:v>
                </c:pt>
                <c:pt idx="244">
                  <c:v>38231</c:v>
                </c:pt>
                <c:pt idx="245">
                  <c:v>38232</c:v>
                </c:pt>
                <c:pt idx="246">
                  <c:v>38233</c:v>
                </c:pt>
                <c:pt idx="247">
                  <c:v>38234</c:v>
                </c:pt>
                <c:pt idx="248">
                  <c:v>38235</c:v>
                </c:pt>
                <c:pt idx="249">
                  <c:v>38236</c:v>
                </c:pt>
                <c:pt idx="250">
                  <c:v>38237</c:v>
                </c:pt>
                <c:pt idx="251">
                  <c:v>38238</c:v>
                </c:pt>
                <c:pt idx="252">
                  <c:v>38239</c:v>
                </c:pt>
                <c:pt idx="253">
                  <c:v>38240</c:v>
                </c:pt>
                <c:pt idx="254">
                  <c:v>38241</c:v>
                </c:pt>
                <c:pt idx="255">
                  <c:v>38242</c:v>
                </c:pt>
                <c:pt idx="256">
                  <c:v>38243</c:v>
                </c:pt>
                <c:pt idx="257">
                  <c:v>38244</c:v>
                </c:pt>
                <c:pt idx="258">
                  <c:v>38245</c:v>
                </c:pt>
                <c:pt idx="259">
                  <c:v>38246</c:v>
                </c:pt>
                <c:pt idx="260">
                  <c:v>38247</c:v>
                </c:pt>
                <c:pt idx="261">
                  <c:v>38248</c:v>
                </c:pt>
                <c:pt idx="262">
                  <c:v>38249</c:v>
                </c:pt>
                <c:pt idx="263">
                  <c:v>38250</c:v>
                </c:pt>
                <c:pt idx="264">
                  <c:v>38251</c:v>
                </c:pt>
                <c:pt idx="265">
                  <c:v>38252</c:v>
                </c:pt>
                <c:pt idx="266">
                  <c:v>38253</c:v>
                </c:pt>
                <c:pt idx="267">
                  <c:v>38254</c:v>
                </c:pt>
                <c:pt idx="268">
                  <c:v>38255</c:v>
                </c:pt>
                <c:pt idx="269">
                  <c:v>38256</c:v>
                </c:pt>
                <c:pt idx="270">
                  <c:v>38257</c:v>
                </c:pt>
                <c:pt idx="271">
                  <c:v>38258</c:v>
                </c:pt>
                <c:pt idx="272">
                  <c:v>38259</c:v>
                </c:pt>
                <c:pt idx="273">
                  <c:v>38260</c:v>
                </c:pt>
                <c:pt idx="274">
                  <c:v>38261</c:v>
                </c:pt>
                <c:pt idx="275">
                  <c:v>38262</c:v>
                </c:pt>
                <c:pt idx="276">
                  <c:v>38263</c:v>
                </c:pt>
                <c:pt idx="277">
                  <c:v>38264</c:v>
                </c:pt>
                <c:pt idx="278">
                  <c:v>38265</c:v>
                </c:pt>
                <c:pt idx="279">
                  <c:v>38266</c:v>
                </c:pt>
                <c:pt idx="280">
                  <c:v>38267</c:v>
                </c:pt>
                <c:pt idx="281">
                  <c:v>38268</c:v>
                </c:pt>
                <c:pt idx="282">
                  <c:v>38269</c:v>
                </c:pt>
                <c:pt idx="283">
                  <c:v>38270</c:v>
                </c:pt>
                <c:pt idx="284">
                  <c:v>38271</c:v>
                </c:pt>
                <c:pt idx="285">
                  <c:v>38272</c:v>
                </c:pt>
                <c:pt idx="286">
                  <c:v>38273</c:v>
                </c:pt>
                <c:pt idx="287">
                  <c:v>38274</c:v>
                </c:pt>
                <c:pt idx="288">
                  <c:v>38275</c:v>
                </c:pt>
                <c:pt idx="289">
                  <c:v>38276</c:v>
                </c:pt>
                <c:pt idx="290">
                  <c:v>38277</c:v>
                </c:pt>
                <c:pt idx="291">
                  <c:v>38278</c:v>
                </c:pt>
                <c:pt idx="292">
                  <c:v>38279</c:v>
                </c:pt>
                <c:pt idx="293">
                  <c:v>38280</c:v>
                </c:pt>
                <c:pt idx="294">
                  <c:v>38281</c:v>
                </c:pt>
                <c:pt idx="295">
                  <c:v>38282</c:v>
                </c:pt>
                <c:pt idx="296">
                  <c:v>38283</c:v>
                </c:pt>
                <c:pt idx="297">
                  <c:v>38284</c:v>
                </c:pt>
                <c:pt idx="298">
                  <c:v>38285</c:v>
                </c:pt>
                <c:pt idx="299">
                  <c:v>38286</c:v>
                </c:pt>
                <c:pt idx="300">
                  <c:v>38287</c:v>
                </c:pt>
                <c:pt idx="301">
                  <c:v>38288</c:v>
                </c:pt>
                <c:pt idx="302">
                  <c:v>38289</c:v>
                </c:pt>
                <c:pt idx="303">
                  <c:v>38290</c:v>
                </c:pt>
                <c:pt idx="304">
                  <c:v>38291</c:v>
                </c:pt>
                <c:pt idx="305">
                  <c:v>38292</c:v>
                </c:pt>
                <c:pt idx="306">
                  <c:v>38293</c:v>
                </c:pt>
                <c:pt idx="307">
                  <c:v>38294</c:v>
                </c:pt>
                <c:pt idx="308">
                  <c:v>38295</c:v>
                </c:pt>
                <c:pt idx="309">
                  <c:v>38296</c:v>
                </c:pt>
                <c:pt idx="310">
                  <c:v>38297</c:v>
                </c:pt>
                <c:pt idx="311">
                  <c:v>38298</c:v>
                </c:pt>
                <c:pt idx="312">
                  <c:v>38299</c:v>
                </c:pt>
                <c:pt idx="313">
                  <c:v>38300</c:v>
                </c:pt>
                <c:pt idx="314">
                  <c:v>38301</c:v>
                </c:pt>
                <c:pt idx="315">
                  <c:v>38302</c:v>
                </c:pt>
                <c:pt idx="316">
                  <c:v>38303</c:v>
                </c:pt>
                <c:pt idx="317">
                  <c:v>38304</c:v>
                </c:pt>
                <c:pt idx="318">
                  <c:v>38305</c:v>
                </c:pt>
                <c:pt idx="319">
                  <c:v>38306</c:v>
                </c:pt>
                <c:pt idx="320">
                  <c:v>38307</c:v>
                </c:pt>
                <c:pt idx="321">
                  <c:v>38308</c:v>
                </c:pt>
                <c:pt idx="322">
                  <c:v>38309</c:v>
                </c:pt>
                <c:pt idx="323">
                  <c:v>38310</c:v>
                </c:pt>
                <c:pt idx="324">
                  <c:v>38311</c:v>
                </c:pt>
                <c:pt idx="325">
                  <c:v>38312</c:v>
                </c:pt>
                <c:pt idx="326">
                  <c:v>38313</c:v>
                </c:pt>
                <c:pt idx="327">
                  <c:v>38314</c:v>
                </c:pt>
                <c:pt idx="328">
                  <c:v>38315</c:v>
                </c:pt>
                <c:pt idx="329">
                  <c:v>38316</c:v>
                </c:pt>
                <c:pt idx="330">
                  <c:v>38317</c:v>
                </c:pt>
                <c:pt idx="331">
                  <c:v>38318</c:v>
                </c:pt>
                <c:pt idx="332">
                  <c:v>38319</c:v>
                </c:pt>
                <c:pt idx="333">
                  <c:v>38320</c:v>
                </c:pt>
                <c:pt idx="334">
                  <c:v>38321</c:v>
                </c:pt>
                <c:pt idx="335">
                  <c:v>38322</c:v>
                </c:pt>
                <c:pt idx="336">
                  <c:v>38323</c:v>
                </c:pt>
                <c:pt idx="337">
                  <c:v>38324</c:v>
                </c:pt>
                <c:pt idx="338">
                  <c:v>38325</c:v>
                </c:pt>
                <c:pt idx="339">
                  <c:v>38326</c:v>
                </c:pt>
                <c:pt idx="340">
                  <c:v>38327</c:v>
                </c:pt>
                <c:pt idx="341">
                  <c:v>38328</c:v>
                </c:pt>
                <c:pt idx="342">
                  <c:v>38329</c:v>
                </c:pt>
                <c:pt idx="343">
                  <c:v>38330</c:v>
                </c:pt>
                <c:pt idx="344">
                  <c:v>38331</c:v>
                </c:pt>
                <c:pt idx="345">
                  <c:v>38332</c:v>
                </c:pt>
                <c:pt idx="346">
                  <c:v>38333</c:v>
                </c:pt>
                <c:pt idx="347">
                  <c:v>38334</c:v>
                </c:pt>
                <c:pt idx="348">
                  <c:v>38335</c:v>
                </c:pt>
                <c:pt idx="349">
                  <c:v>38336</c:v>
                </c:pt>
                <c:pt idx="350">
                  <c:v>38337</c:v>
                </c:pt>
                <c:pt idx="351">
                  <c:v>38338</c:v>
                </c:pt>
                <c:pt idx="352">
                  <c:v>38339</c:v>
                </c:pt>
                <c:pt idx="353">
                  <c:v>38340</c:v>
                </c:pt>
                <c:pt idx="354">
                  <c:v>38341</c:v>
                </c:pt>
                <c:pt idx="355">
                  <c:v>38342</c:v>
                </c:pt>
                <c:pt idx="356">
                  <c:v>38343</c:v>
                </c:pt>
                <c:pt idx="357">
                  <c:v>38344</c:v>
                </c:pt>
                <c:pt idx="358">
                  <c:v>38345</c:v>
                </c:pt>
                <c:pt idx="359">
                  <c:v>38346</c:v>
                </c:pt>
                <c:pt idx="360">
                  <c:v>38347</c:v>
                </c:pt>
                <c:pt idx="361">
                  <c:v>38348</c:v>
                </c:pt>
                <c:pt idx="362">
                  <c:v>38349</c:v>
                </c:pt>
                <c:pt idx="363">
                  <c:v>38350</c:v>
                </c:pt>
                <c:pt idx="364">
                  <c:v>38351</c:v>
                </c:pt>
                <c:pt idx="365">
                  <c:v>38352</c:v>
                </c:pt>
              </c:strCache>
            </c:strRef>
          </c:xVal>
          <c:yVal>
            <c:numRef>
              <c:f>'No DST'!$C$2:$C$367</c:f>
              <c:numCache>
                <c:ptCount val="366"/>
                <c:pt idx="0">
                  <c:v>0.6666666666666666</c:v>
                </c:pt>
                <c:pt idx="1">
                  <c:v>0.6673611111111111</c:v>
                </c:pt>
                <c:pt idx="2">
                  <c:v>0.66875</c:v>
                </c:pt>
                <c:pt idx="3">
                  <c:v>0.6694444444444444</c:v>
                </c:pt>
                <c:pt idx="4">
                  <c:v>0.6701388888888888</c:v>
                </c:pt>
                <c:pt idx="5">
                  <c:v>0.6708333333333334</c:v>
                </c:pt>
                <c:pt idx="6">
                  <c:v>0.6722222222222222</c:v>
                </c:pt>
                <c:pt idx="7">
                  <c:v>0.6729166666666666</c:v>
                </c:pt>
                <c:pt idx="8">
                  <c:v>0.6736111111111112</c:v>
                </c:pt>
                <c:pt idx="9">
                  <c:v>0.675</c:v>
                </c:pt>
                <c:pt idx="10">
                  <c:v>0.6756944444444444</c:v>
                </c:pt>
                <c:pt idx="11">
                  <c:v>0.6770833333333334</c:v>
                </c:pt>
                <c:pt idx="12">
                  <c:v>0.6777777777777777</c:v>
                </c:pt>
                <c:pt idx="13">
                  <c:v>0.6791666666666667</c:v>
                </c:pt>
                <c:pt idx="14">
                  <c:v>0.6805555555555555</c:v>
                </c:pt>
                <c:pt idx="15">
                  <c:v>0.68125</c:v>
                </c:pt>
                <c:pt idx="16">
                  <c:v>0.6826388888888889</c:v>
                </c:pt>
                <c:pt idx="17">
                  <c:v>0.6840277777777778</c:v>
                </c:pt>
                <c:pt idx="18">
                  <c:v>0.6847222222222222</c:v>
                </c:pt>
                <c:pt idx="19">
                  <c:v>0.686111111111111</c:v>
                </c:pt>
                <c:pt idx="20">
                  <c:v>0.6875</c:v>
                </c:pt>
                <c:pt idx="21">
                  <c:v>0.6881944444444444</c:v>
                </c:pt>
                <c:pt idx="22">
                  <c:v>0.6895833333333333</c:v>
                </c:pt>
                <c:pt idx="23">
                  <c:v>0.6909722222222222</c:v>
                </c:pt>
                <c:pt idx="24">
                  <c:v>0.6923611111111111</c:v>
                </c:pt>
                <c:pt idx="25">
                  <c:v>0.69375</c:v>
                </c:pt>
                <c:pt idx="26">
                  <c:v>0.6944444444444445</c:v>
                </c:pt>
                <c:pt idx="27">
                  <c:v>0.6958333333333333</c:v>
                </c:pt>
                <c:pt idx="28">
                  <c:v>0.6972222222222223</c:v>
                </c:pt>
                <c:pt idx="29">
                  <c:v>0.6986111111111111</c:v>
                </c:pt>
                <c:pt idx="30">
                  <c:v>0.7</c:v>
                </c:pt>
                <c:pt idx="31">
                  <c:v>0.7013888888888888</c:v>
                </c:pt>
                <c:pt idx="32">
                  <c:v>0.7027777777777778</c:v>
                </c:pt>
                <c:pt idx="33">
                  <c:v>0.7041666666666666</c:v>
                </c:pt>
                <c:pt idx="34">
                  <c:v>0.7055555555555556</c:v>
                </c:pt>
                <c:pt idx="35">
                  <c:v>0.70625</c:v>
                </c:pt>
                <c:pt idx="36">
                  <c:v>0.7076388888888889</c:v>
                </c:pt>
                <c:pt idx="37">
                  <c:v>0.7090277777777777</c:v>
                </c:pt>
                <c:pt idx="38">
                  <c:v>0.7104166666666667</c:v>
                </c:pt>
                <c:pt idx="39">
                  <c:v>0.7118055555555555</c:v>
                </c:pt>
                <c:pt idx="40">
                  <c:v>0.7131944444444445</c:v>
                </c:pt>
                <c:pt idx="41">
                  <c:v>0.7145833333333332</c:v>
                </c:pt>
                <c:pt idx="42">
                  <c:v>0.7159722222222222</c:v>
                </c:pt>
                <c:pt idx="43">
                  <c:v>0.717361111111111</c:v>
                </c:pt>
                <c:pt idx="44">
                  <c:v>0.71875</c:v>
                </c:pt>
                <c:pt idx="45">
                  <c:v>0.720138888888889</c:v>
                </c:pt>
                <c:pt idx="46">
                  <c:v>0.7208333333333333</c:v>
                </c:pt>
                <c:pt idx="47">
                  <c:v>0.7222222222222222</c:v>
                </c:pt>
                <c:pt idx="48">
                  <c:v>0.7236111111111111</c:v>
                </c:pt>
                <c:pt idx="49">
                  <c:v>0.725</c:v>
                </c:pt>
                <c:pt idx="50">
                  <c:v>0.7263888888888889</c:v>
                </c:pt>
                <c:pt idx="51">
                  <c:v>0.7277777777777777</c:v>
                </c:pt>
                <c:pt idx="52">
                  <c:v>0.7291666666666666</c:v>
                </c:pt>
                <c:pt idx="53">
                  <c:v>0.7305555555555556</c:v>
                </c:pt>
                <c:pt idx="54">
                  <c:v>0.7319444444444444</c:v>
                </c:pt>
                <c:pt idx="55">
                  <c:v>0.7326388888888888</c:v>
                </c:pt>
                <c:pt idx="56">
                  <c:v>0.7340277777777778</c:v>
                </c:pt>
                <c:pt idx="57">
                  <c:v>0.7354166666666666</c:v>
                </c:pt>
                <c:pt idx="58">
                  <c:v>0.7368055555555556</c:v>
                </c:pt>
                <c:pt idx="59">
                  <c:v>0.7381944444444444</c:v>
                </c:pt>
                <c:pt idx="60">
                  <c:v>0.7395833333333334</c:v>
                </c:pt>
                <c:pt idx="61">
                  <c:v>0.7409722222222223</c:v>
                </c:pt>
                <c:pt idx="62">
                  <c:v>0.7416666666666667</c:v>
                </c:pt>
                <c:pt idx="63">
                  <c:v>0.7430555555555555</c:v>
                </c:pt>
                <c:pt idx="64">
                  <c:v>0.7444444444444445</c:v>
                </c:pt>
                <c:pt idx="65">
                  <c:v>0.7458333333333332</c:v>
                </c:pt>
                <c:pt idx="66">
                  <c:v>0.7472222222222222</c:v>
                </c:pt>
                <c:pt idx="67">
                  <c:v>0.7479166666666667</c:v>
                </c:pt>
                <c:pt idx="68">
                  <c:v>0.7493055555555556</c:v>
                </c:pt>
                <c:pt idx="69">
                  <c:v>0.7506944444444444</c:v>
                </c:pt>
                <c:pt idx="70">
                  <c:v>0.7520833333333333</c:v>
                </c:pt>
                <c:pt idx="71">
                  <c:v>0.7534722222222222</c:v>
                </c:pt>
                <c:pt idx="72">
                  <c:v>0.7541666666666668</c:v>
                </c:pt>
                <c:pt idx="73">
                  <c:v>0.7555555555555555</c:v>
                </c:pt>
                <c:pt idx="74">
                  <c:v>0.7569444444444445</c:v>
                </c:pt>
                <c:pt idx="75">
                  <c:v>0.7583333333333333</c:v>
                </c:pt>
                <c:pt idx="76">
                  <c:v>0.7597222222222223</c:v>
                </c:pt>
                <c:pt idx="77">
                  <c:v>0.7604166666666666</c:v>
                </c:pt>
                <c:pt idx="78">
                  <c:v>0.7618055555555556</c:v>
                </c:pt>
                <c:pt idx="79">
                  <c:v>0.7631944444444444</c:v>
                </c:pt>
                <c:pt idx="80">
                  <c:v>0.7645833333333334</c:v>
                </c:pt>
                <c:pt idx="81">
                  <c:v>0.7652777777777778</c:v>
                </c:pt>
                <c:pt idx="82">
                  <c:v>0.7666666666666666</c:v>
                </c:pt>
                <c:pt idx="83">
                  <c:v>0.7680555555555556</c:v>
                </c:pt>
                <c:pt idx="84">
                  <c:v>0.7694444444444444</c:v>
                </c:pt>
                <c:pt idx="85">
                  <c:v>0.7708333333333334</c:v>
                </c:pt>
                <c:pt idx="86">
                  <c:v>0.7715277777777777</c:v>
                </c:pt>
                <c:pt idx="87">
                  <c:v>0.7729166666666667</c:v>
                </c:pt>
                <c:pt idx="88">
                  <c:v>0.7743055555555555</c:v>
                </c:pt>
                <c:pt idx="89">
                  <c:v>0.7756944444444445</c:v>
                </c:pt>
                <c:pt idx="90">
                  <c:v>0.7347222222222222</c:v>
                </c:pt>
                <c:pt idx="91">
                  <c:v>0.7361111111111112</c:v>
                </c:pt>
                <c:pt idx="92">
                  <c:v>0.7374999999999999</c:v>
                </c:pt>
                <c:pt idx="93">
                  <c:v>0.7388888888888889</c:v>
                </c:pt>
                <c:pt idx="94">
                  <c:v>0.7395833333333333</c:v>
                </c:pt>
                <c:pt idx="95">
                  <c:v>0.7409722222222223</c:v>
                </c:pt>
                <c:pt idx="96">
                  <c:v>0.742361111111111</c:v>
                </c:pt>
                <c:pt idx="97">
                  <c:v>0.74375</c:v>
                </c:pt>
                <c:pt idx="98">
                  <c:v>0.7444444444444445</c:v>
                </c:pt>
                <c:pt idx="99">
                  <c:v>0.7458333333333332</c:v>
                </c:pt>
                <c:pt idx="100">
                  <c:v>0.7472222222222222</c:v>
                </c:pt>
                <c:pt idx="101">
                  <c:v>0.748611111111111</c:v>
                </c:pt>
                <c:pt idx="102">
                  <c:v>0.7493055555555556</c:v>
                </c:pt>
                <c:pt idx="103">
                  <c:v>0.7506944444444443</c:v>
                </c:pt>
                <c:pt idx="104">
                  <c:v>0.7520833333333333</c:v>
                </c:pt>
                <c:pt idx="105">
                  <c:v>0.7534722222222221</c:v>
                </c:pt>
                <c:pt idx="106">
                  <c:v>0.7541666666666667</c:v>
                </c:pt>
                <c:pt idx="107">
                  <c:v>0.7555555555555555</c:v>
                </c:pt>
                <c:pt idx="108">
                  <c:v>0.7569444444444444</c:v>
                </c:pt>
                <c:pt idx="109">
                  <c:v>0.7583333333333333</c:v>
                </c:pt>
                <c:pt idx="110">
                  <c:v>0.7590277777777776</c:v>
                </c:pt>
                <c:pt idx="111">
                  <c:v>0.7604166666666666</c:v>
                </c:pt>
                <c:pt idx="112">
                  <c:v>0.7618055555555556</c:v>
                </c:pt>
                <c:pt idx="113">
                  <c:v>0.7631944444444444</c:v>
                </c:pt>
                <c:pt idx="114">
                  <c:v>0.7638888888888888</c:v>
                </c:pt>
                <c:pt idx="115">
                  <c:v>0.7652777777777777</c:v>
                </c:pt>
                <c:pt idx="116">
                  <c:v>0.7666666666666666</c:v>
                </c:pt>
                <c:pt idx="117">
                  <c:v>0.7680555555555555</c:v>
                </c:pt>
                <c:pt idx="118">
                  <c:v>0.7687499999999999</c:v>
                </c:pt>
                <c:pt idx="119">
                  <c:v>0.7701388888888889</c:v>
                </c:pt>
                <c:pt idx="120">
                  <c:v>0.7715277777777777</c:v>
                </c:pt>
                <c:pt idx="121">
                  <c:v>0.7722222222222223</c:v>
                </c:pt>
                <c:pt idx="122">
                  <c:v>0.773611111111111</c:v>
                </c:pt>
                <c:pt idx="123">
                  <c:v>0.775</c:v>
                </c:pt>
                <c:pt idx="124">
                  <c:v>0.7763888888888888</c:v>
                </c:pt>
                <c:pt idx="125">
                  <c:v>0.7770833333333332</c:v>
                </c:pt>
                <c:pt idx="126">
                  <c:v>0.7784722222222222</c:v>
                </c:pt>
                <c:pt idx="127">
                  <c:v>0.779861111111111</c:v>
                </c:pt>
                <c:pt idx="128">
                  <c:v>0.7805555555555556</c:v>
                </c:pt>
                <c:pt idx="129">
                  <c:v>0.7819444444444443</c:v>
                </c:pt>
                <c:pt idx="130">
                  <c:v>0.7833333333333333</c:v>
                </c:pt>
                <c:pt idx="131">
                  <c:v>0.7840277777777778</c:v>
                </c:pt>
                <c:pt idx="132">
                  <c:v>0.7854166666666667</c:v>
                </c:pt>
                <c:pt idx="133">
                  <c:v>0.7861111111111111</c:v>
                </c:pt>
                <c:pt idx="134">
                  <c:v>0.7874999999999999</c:v>
                </c:pt>
                <c:pt idx="135">
                  <c:v>0.7888888888888889</c:v>
                </c:pt>
                <c:pt idx="136">
                  <c:v>0.7895833333333333</c:v>
                </c:pt>
                <c:pt idx="137">
                  <c:v>0.7909722222222222</c:v>
                </c:pt>
                <c:pt idx="138">
                  <c:v>0.7916666666666666</c:v>
                </c:pt>
                <c:pt idx="139">
                  <c:v>0.7930555555555556</c:v>
                </c:pt>
                <c:pt idx="140">
                  <c:v>0.79375</c:v>
                </c:pt>
                <c:pt idx="141">
                  <c:v>0.7951388888888888</c:v>
                </c:pt>
                <c:pt idx="142">
                  <c:v>0.7958333333333334</c:v>
                </c:pt>
                <c:pt idx="143">
                  <c:v>0.7972222222222222</c:v>
                </c:pt>
                <c:pt idx="144">
                  <c:v>0.7979166666666666</c:v>
                </c:pt>
                <c:pt idx="145">
                  <c:v>0.7986111111111112</c:v>
                </c:pt>
                <c:pt idx="146">
                  <c:v>0.7999999999999999</c:v>
                </c:pt>
                <c:pt idx="147">
                  <c:v>0.8006944444444444</c:v>
                </c:pt>
                <c:pt idx="148">
                  <c:v>0.8013888888888889</c:v>
                </c:pt>
                <c:pt idx="149">
                  <c:v>0.8020833333333333</c:v>
                </c:pt>
                <c:pt idx="150">
                  <c:v>0.8034722222222223</c:v>
                </c:pt>
                <c:pt idx="151">
                  <c:v>0.8041666666666666</c:v>
                </c:pt>
                <c:pt idx="152">
                  <c:v>0.804861111111111</c:v>
                </c:pt>
                <c:pt idx="153">
                  <c:v>0.8055555555555555</c:v>
                </c:pt>
                <c:pt idx="154">
                  <c:v>0.80625</c:v>
                </c:pt>
                <c:pt idx="155">
                  <c:v>0.8069444444444445</c:v>
                </c:pt>
                <c:pt idx="156">
                  <c:v>0.8076388888888888</c:v>
                </c:pt>
                <c:pt idx="157">
                  <c:v>0.8083333333333332</c:v>
                </c:pt>
                <c:pt idx="158">
                  <c:v>0.8090277777777778</c:v>
                </c:pt>
                <c:pt idx="159">
                  <c:v>0.8097222222222222</c:v>
                </c:pt>
                <c:pt idx="160">
                  <c:v>0.8097222222222222</c:v>
                </c:pt>
                <c:pt idx="161">
                  <c:v>0.8104166666666667</c:v>
                </c:pt>
                <c:pt idx="162">
                  <c:v>0.811111111111111</c:v>
                </c:pt>
                <c:pt idx="163">
                  <c:v>0.8118055555555556</c:v>
                </c:pt>
                <c:pt idx="164">
                  <c:v>0.8118055555555556</c:v>
                </c:pt>
                <c:pt idx="165">
                  <c:v>0.8125</c:v>
                </c:pt>
                <c:pt idx="166">
                  <c:v>0.8125</c:v>
                </c:pt>
                <c:pt idx="167">
                  <c:v>0.8131944444444443</c:v>
                </c:pt>
                <c:pt idx="168">
                  <c:v>0.8131944444444443</c:v>
                </c:pt>
                <c:pt idx="169">
                  <c:v>0.8131944444444443</c:v>
                </c:pt>
                <c:pt idx="170">
                  <c:v>0.8138888888888889</c:v>
                </c:pt>
                <c:pt idx="171">
                  <c:v>0.8138888888888889</c:v>
                </c:pt>
                <c:pt idx="172">
                  <c:v>0.8138888888888889</c:v>
                </c:pt>
                <c:pt idx="173">
                  <c:v>0.8138888888888889</c:v>
                </c:pt>
                <c:pt idx="174">
                  <c:v>0.8138888888888889</c:v>
                </c:pt>
                <c:pt idx="175">
                  <c:v>0.8138888888888889</c:v>
                </c:pt>
                <c:pt idx="176">
                  <c:v>0.8138888888888889</c:v>
                </c:pt>
                <c:pt idx="177">
                  <c:v>0.8138888888888889</c:v>
                </c:pt>
                <c:pt idx="178">
                  <c:v>0.8138888888888889</c:v>
                </c:pt>
                <c:pt idx="179">
                  <c:v>0.8138888888888889</c:v>
                </c:pt>
                <c:pt idx="180">
                  <c:v>0.8138888888888889</c:v>
                </c:pt>
                <c:pt idx="181">
                  <c:v>0.8131944444444443</c:v>
                </c:pt>
                <c:pt idx="182">
                  <c:v>0.8131944444444443</c:v>
                </c:pt>
                <c:pt idx="183">
                  <c:v>0.8131944444444443</c:v>
                </c:pt>
                <c:pt idx="184">
                  <c:v>0.8125</c:v>
                </c:pt>
                <c:pt idx="185">
                  <c:v>0.8125</c:v>
                </c:pt>
                <c:pt idx="186">
                  <c:v>0.8118055555555556</c:v>
                </c:pt>
                <c:pt idx="187">
                  <c:v>0.811111111111111</c:v>
                </c:pt>
                <c:pt idx="188">
                  <c:v>0.811111111111111</c:v>
                </c:pt>
                <c:pt idx="189">
                  <c:v>0.8104166666666667</c:v>
                </c:pt>
                <c:pt idx="190">
                  <c:v>0.8097222222222222</c:v>
                </c:pt>
                <c:pt idx="191">
                  <c:v>0.8090277777777778</c:v>
                </c:pt>
                <c:pt idx="192">
                  <c:v>0.8090277777777778</c:v>
                </c:pt>
                <c:pt idx="193">
                  <c:v>0.8083333333333332</c:v>
                </c:pt>
                <c:pt idx="194">
                  <c:v>0.8076388888888888</c:v>
                </c:pt>
                <c:pt idx="195">
                  <c:v>0.8069444444444445</c:v>
                </c:pt>
                <c:pt idx="196">
                  <c:v>0.8055555555555555</c:v>
                </c:pt>
                <c:pt idx="197">
                  <c:v>0.804861111111111</c:v>
                </c:pt>
                <c:pt idx="198">
                  <c:v>0.8041666666666666</c:v>
                </c:pt>
                <c:pt idx="199">
                  <c:v>0.8034722222222223</c:v>
                </c:pt>
                <c:pt idx="200">
                  <c:v>0.8027777777777777</c:v>
                </c:pt>
                <c:pt idx="201">
                  <c:v>0.8013888888888889</c:v>
                </c:pt>
                <c:pt idx="202">
                  <c:v>0.8006944444444444</c:v>
                </c:pt>
                <c:pt idx="203">
                  <c:v>0.7999999999999999</c:v>
                </c:pt>
                <c:pt idx="204">
                  <c:v>0.7986111111111112</c:v>
                </c:pt>
                <c:pt idx="205">
                  <c:v>0.7979166666666666</c:v>
                </c:pt>
                <c:pt idx="206">
                  <c:v>0.7965277777777777</c:v>
                </c:pt>
                <c:pt idx="207">
                  <c:v>0.7958333333333334</c:v>
                </c:pt>
                <c:pt idx="208">
                  <c:v>0.7944444444444444</c:v>
                </c:pt>
                <c:pt idx="209">
                  <c:v>0.79375</c:v>
                </c:pt>
                <c:pt idx="210">
                  <c:v>0.7923611111111111</c:v>
                </c:pt>
                <c:pt idx="211">
                  <c:v>0.7909722222222222</c:v>
                </c:pt>
                <c:pt idx="212">
                  <c:v>0.7902777777777776</c:v>
                </c:pt>
                <c:pt idx="213">
                  <c:v>0.7888888888888889</c:v>
                </c:pt>
                <c:pt idx="214">
                  <c:v>0.7874999999999999</c:v>
                </c:pt>
                <c:pt idx="215">
                  <c:v>0.7861111111111111</c:v>
                </c:pt>
                <c:pt idx="216">
                  <c:v>0.7854166666666667</c:v>
                </c:pt>
                <c:pt idx="217">
                  <c:v>0.7840277777777778</c:v>
                </c:pt>
                <c:pt idx="218">
                  <c:v>0.7826388888888889</c:v>
                </c:pt>
                <c:pt idx="219">
                  <c:v>0.78125</c:v>
                </c:pt>
                <c:pt idx="220">
                  <c:v>0.779861111111111</c:v>
                </c:pt>
                <c:pt idx="221">
                  <c:v>0.7784722222222222</c:v>
                </c:pt>
                <c:pt idx="222">
                  <c:v>0.7770833333333332</c:v>
                </c:pt>
                <c:pt idx="223">
                  <c:v>0.7756944444444445</c:v>
                </c:pt>
                <c:pt idx="224">
                  <c:v>0.7743055555555555</c:v>
                </c:pt>
                <c:pt idx="225">
                  <c:v>0.7729166666666666</c:v>
                </c:pt>
                <c:pt idx="226">
                  <c:v>0.7715277777777777</c:v>
                </c:pt>
                <c:pt idx="227">
                  <c:v>0.7701388888888889</c:v>
                </c:pt>
                <c:pt idx="228">
                  <c:v>0.7687499999999999</c:v>
                </c:pt>
                <c:pt idx="229">
                  <c:v>0.7673611111111112</c:v>
                </c:pt>
                <c:pt idx="230">
                  <c:v>0.7659722222222222</c:v>
                </c:pt>
                <c:pt idx="231">
                  <c:v>0.7645833333333334</c:v>
                </c:pt>
                <c:pt idx="232">
                  <c:v>0.7625</c:v>
                </c:pt>
                <c:pt idx="233">
                  <c:v>0.7611111111111111</c:v>
                </c:pt>
                <c:pt idx="234">
                  <c:v>0.7597222222222222</c:v>
                </c:pt>
                <c:pt idx="235">
                  <c:v>0.7583333333333333</c:v>
                </c:pt>
                <c:pt idx="236">
                  <c:v>0.7569444444444444</c:v>
                </c:pt>
                <c:pt idx="237">
                  <c:v>0.7548611111111111</c:v>
                </c:pt>
                <c:pt idx="238">
                  <c:v>0.7534722222222221</c:v>
                </c:pt>
                <c:pt idx="239">
                  <c:v>0.7520833333333333</c:v>
                </c:pt>
                <c:pt idx="240">
                  <c:v>0.7506944444444443</c:v>
                </c:pt>
                <c:pt idx="241">
                  <c:v>0.748611111111111</c:v>
                </c:pt>
                <c:pt idx="242">
                  <c:v>0.7472222222222222</c:v>
                </c:pt>
                <c:pt idx="243">
                  <c:v>0.7458333333333332</c:v>
                </c:pt>
                <c:pt idx="244">
                  <c:v>0.74375</c:v>
                </c:pt>
                <c:pt idx="245">
                  <c:v>0.742361111111111</c:v>
                </c:pt>
                <c:pt idx="246">
                  <c:v>0.7409722222222223</c:v>
                </c:pt>
                <c:pt idx="247">
                  <c:v>0.7388888888888889</c:v>
                </c:pt>
                <c:pt idx="248">
                  <c:v>0.7374999999999999</c:v>
                </c:pt>
                <c:pt idx="249">
                  <c:v>0.7361111111111112</c:v>
                </c:pt>
                <c:pt idx="250">
                  <c:v>0.7340277777777777</c:v>
                </c:pt>
                <c:pt idx="251">
                  <c:v>0.7326388888888888</c:v>
                </c:pt>
                <c:pt idx="252">
                  <c:v>0.73125</c:v>
                </c:pt>
                <c:pt idx="253">
                  <c:v>0.7291666666666666</c:v>
                </c:pt>
                <c:pt idx="254">
                  <c:v>0.7277777777777776</c:v>
                </c:pt>
                <c:pt idx="255">
                  <c:v>0.7263888888888889</c:v>
                </c:pt>
                <c:pt idx="256">
                  <c:v>0.7243055555555555</c:v>
                </c:pt>
                <c:pt idx="257">
                  <c:v>0.7229166666666667</c:v>
                </c:pt>
                <c:pt idx="258">
                  <c:v>0.7208333333333333</c:v>
                </c:pt>
                <c:pt idx="259">
                  <c:v>0.7194444444444443</c:v>
                </c:pt>
                <c:pt idx="260">
                  <c:v>0.7180555555555556</c:v>
                </c:pt>
                <c:pt idx="261">
                  <c:v>0.7159722222222222</c:v>
                </c:pt>
                <c:pt idx="262">
                  <c:v>0.7145833333333332</c:v>
                </c:pt>
                <c:pt idx="263">
                  <c:v>0.7125</c:v>
                </c:pt>
                <c:pt idx="264">
                  <c:v>0.711111111111111</c:v>
                </c:pt>
                <c:pt idx="265">
                  <c:v>0.7097222222222223</c:v>
                </c:pt>
                <c:pt idx="266">
                  <c:v>0.7076388888888889</c:v>
                </c:pt>
                <c:pt idx="267">
                  <c:v>0.7062499999999999</c:v>
                </c:pt>
                <c:pt idx="268">
                  <c:v>0.7041666666666666</c:v>
                </c:pt>
                <c:pt idx="269">
                  <c:v>0.7027777777777777</c:v>
                </c:pt>
                <c:pt idx="270">
                  <c:v>0.7013888888888888</c:v>
                </c:pt>
                <c:pt idx="271">
                  <c:v>0.6993055555555556</c:v>
                </c:pt>
                <c:pt idx="272">
                  <c:v>0.6979166666666666</c:v>
                </c:pt>
                <c:pt idx="273">
                  <c:v>0.6965277777777776</c:v>
                </c:pt>
                <c:pt idx="274">
                  <c:v>0.6944444444444444</c:v>
                </c:pt>
                <c:pt idx="275">
                  <c:v>0.6930555555555555</c:v>
                </c:pt>
                <c:pt idx="276">
                  <c:v>0.6916666666666667</c:v>
                </c:pt>
                <c:pt idx="277">
                  <c:v>0.6895833333333333</c:v>
                </c:pt>
                <c:pt idx="278">
                  <c:v>0.6881944444444443</c:v>
                </c:pt>
                <c:pt idx="279">
                  <c:v>0.6868055555555556</c:v>
                </c:pt>
                <c:pt idx="280">
                  <c:v>0.6847222222222222</c:v>
                </c:pt>
                <c:pt idx="281">
                  <c:v>0.6833333333333332</c:v>
                </c:pt>
                <c:pt idx="282">
                  <c:v>0.6819444444444445</c:v>
                </c:pt>
                <c:pt idx="283">
                  <c:v>0.679861111111111</c:v>
                </c:pt>
                <c:pt idx="284">
                  <c:v>0.6784722222222223</c:v>
                </c:pt>
                <c:pt idx="285">
                  <c:v>0.6770833333333333</c:v>
                </c:pt>
                <c:pt idx="286">
                  <c:v>0.6756944444444444</c:v>
                </c:pt>
                <c:pt idx="287">
                  <c:v>0.6736111111111112</c:v>
                </c:pt>
                <c:pt idx="288">
                  <c:v>0.6722222222222222</c:v>
                </c:pt>
                <c:pt idx="289">
                  <c:v>0.6708333333333334</c:v>
                </c:pt>
                <c:pt idx="290">
                  <c:v>0.6694444444444444</c:v>
                </c:pt>
                <c:pt idx="291">
                  <c:v>0.6680555555555556</c:v>
                </c:pt>
                <c:pt idx="292">
                  <c:v>0.6659722222222222</c:v>
                </c:pt>
                <c:pt idx="293">
                  <c:v>0.6645833333333333</c:v>
                </c:pt>
                <c:pt idx="294">
                  <c:v>0.6631944444444444</c:v>
                </c:pt>
                <c:pt idx="295">
                  <c:v>0.6618055555555555</c:v>
                </c:pt>
                <c:pt idx="296">
                  <c:v>0.6604166666666667</c:v>
                </c:pt>
                <c:pt idx="297">
                  <c:v>0.6590277777777778</c:v>
                </c:pt>
                <c:pt idx="298">
                  <c:v>0.6576388888888889</c:v>
                </c:pt>
                <c:pt idx="299">
                  <c:v>0.65625</c:v>
                </c:pt>
                <c:pt idx="300">
                  <c:v>0.6965277777777777</c:v>
                </c:pt>
                <c:pt idx="301">
                  <c:v>0.6951388888888889</c:v>
                </c:pt>
                <c:pt idx="302">
                  <c:v>0.69375</c:v>
                </c:pt>
                <c:pt idx="303">
                  <c:v>0.6923611111111111</c:v>
                </c:pt>
                <c:pt idx="304">
                  <c:v>0.6909722222222222</c:v>
                </c:pt>
                <c:pt idx="305">
                  <c:v>0.6895833333333333</c:v>
                </c:pt>
                <c:pt idx="306">
                  <c:v>0.6881944444444444</c:v>
                </c:pt>
                <c:pt idx="307">
                  <c:v>0.6868055555555556</c:v>
                </c:pt>
                <c:pt idx="308">
                  <c:v>0.686111111111111</c:v>
                </c:pt>
                <c:pt idx="309">
                  <c:v>0.6847222222222222</c:v>
                </c:pt>
                <c:pt idx="310">
                  <c:v>0.6833333333333332</c:v>
                </c:pt>
                <c:pt idx="311">
                  <c:v>0.6819444444444445</c:v>
                </c:pt>
                <c:pt idx="312">
                  <c:v>0.68125</c:v>
                </c:pt>
                <c:pt idx="313">
                  <c:v>0.6798611111111111</c:v>
                </c:pt>
                <c:pt idx="314">
                  <c:v>0.6784722222222223</c:v>
                </c:pt>
                <c:pt idx="315">
                  <c:v>0.6777777777777777</c:v>
                </c:pt>
                <c:pt idx="316">
                  <c:v>0.6763888888888889</c:v>
                </c:pt>
                <c:pt idx="317">
                  <c:v>0.6756944444444444</c:v>
                </c:pt>
                <c:pt idx="318">
                  <c:v>0.6743055555555556</c:v>
                </c:pt>
                <c:pt idx="319">
                  <c:v>0.6736111111111112</c:v>
                </c:pt>
                <c:pt idx="320">
                  <c:v>0.6729166666666666</c:v>
                </c:pt>
                <c:pt idx="321">
                  <c:v>0.6715277777777778</c:v>
                </c:pt>
                <c:pt idx="322">
                  <c:v>0.6708333333333334</c:v>
                </c:pt>
                <c:pt idx="323">
                  <c:v>0.6701388888888888</c:v>
                </c:pt>
                <c:pt idx="324">
                  <c:v>0.66875</c:v>
                </c:pt>
                <c:pt idx="325">
                  <c:v>0.6680555555555556</c:v>
                </c:pt>
                <c:pt idx="326">
                  <c:v>0.6673611111111111</c:v>
                </c:pt>
                <c:pt idx="327">
                  <c:v>0.6666666666666666</c:v>
                </c:pt>
                <c:pt idx="328">
                  <c:v>0.6659722222222222</c:v>
                </c:pt>
                <c:pt idx="329">
                  <c:v>0.6652777777777777</c:v>
                </c:pt>
                <c:pt idx="330">
                  <c:v>0.6645833333333333</c:v>
                </c:pt>
                <c:pt idx="331">
                  <c:v>0.6638888888888889</c:v>
                </c:pt>
                <c:pt idx="332">
                  <c:v>0.6631944444444444</c:v>
                </c:pt>
                <c:pt idx="333">
                  <c:v>0.6631944444444444</c:v>
                </c:pt>
                <c:pt idx="334">
                  <c:v>0.6625</c:v>
                </c:pt>
                <c:pt idx="335">
                  <c:v>0.6618055555555555</c:v>
                </c:pt>
                <c:pt idx="336">
                  <c:v>0.6618055555555555</c:v>
                </c:pt>
                <c:pt idx="337">
                  <c:v>0.6611111111111111</c:v>
                </c:pt>
                <c:pt idx="338">
                  <c:v>0.6611111111111111</c:v>
                </c:pt>
                <c:pt idx="339">
                  <c:v>0.6604166666666667</c:v>
                </c:pt>
                <c:pt idx="340">
                  <c:v>0.6604166666666667</c:v>
                </c:pt>
                <c:pt idx="341">
                  <c:v>0.6597222222222222</c:v>
                </c:pt>
                <c:pt idx="342">
                  <c:v>0.6597222222222222</c:v>
                </c:pt>
                <c:pt idx="343">
                  <c:v>0.6597222222222222</c:v>
                </c:pt>
                <c:pt idx="344">
                  <c:v>0.6597222222222222</c:v>
                </c:pt>
                <c:pt idx="345">
                  <c:v>0.6597222222222222</c:v>
                </c:pt>
                <c:pt idx="346">
                  <c:v>0.6597222222222222</c:v>
                </c:pt>
                <c:pt idx="347">
                  <c:v>0.6597222222222222</c:v>
                </c:pt>
                <c:pt idx="348">
                  <c:v>0.6597222222222222</c:v>
                </c:pt>
                <c:pt idx="349">
                  <c:v>0.6597222222222222</c:v>
                </c:pt>
                <c:pt idx="350">
                  <c:v>0.6597222222222222</c:v>
                </c:pt>
                <c:pt idx="351">
                  <c:v>0.6597222222222222</c:v>
                </c:pt>
                <c:pt idx="352">
                  <c:v>0.6604166666666667</c:v>
                </c:pt>
                <c:pt idx="353">
                  <c:v>0.6604166666666667</c:v>
                </c:pt>
                <c:pt idx="354">
                  <c:v>0.6604166666666667</c:v>
                </c:pt>
                <c:pt idx="355">
                  <c:v>0.6611111111111111</c:v>
                </c:pt>
                <c:pt idx="356">
                  <c:v>0.6618055555555555</c:v>
                </c:pt>
                <c:pt idx="357">
                  <c:v>0.6618055555555555</c:v>
                </c:pt>
                <c:pt idx="358">
                  <c:v>0.6625</c:v>
                </c:pt>
                <c:pt idx="359">
                  <c:v>0.6631944444444444</c:v>
                </c:pt>
                <c:pt idx="360">
                  <c:v>0.6631944444444444</c:v>
                </c:pt>
                <c:pt idx="361">
                  <c:v>0.6638888888888889</c:v>
                </c:pt>
                <c:pt idx="362">
                  <c:v>0.6645833333333333</c:v>
                </c:pt>
                <c:pt idx="363">
                  <c:v>0.6652777777777777</c:v>
                </c:pt>
                <c:pt idx="364">
                  <c:v>0.6659722222222222</c:v>
                </c:pt>
                <c:pt idx="365">
                  <c:v>0.6666666666666666</c:v>
                </c:pt>
              </c:numCache>
            </c:numRef>
          </c:yVal>
          <c:smooth val="1"/>
        </c:ser>
        <c:axId val="17341484"/>
        <c:axId val="21855629"/>
      </c:scatterChart>
      <c:valAx>
        <c:axId val="17341484"/>
        <c:scaling>
          <c:orientation val="minMax"/>
          <c:max val="38352"/>
          <c:min val="37988"/>
        </c:scaling>
        <c:axPos val="b"/>
        <c:delete val="0"/>
        <c:numFmt formatCode="General" sourceLinked="1"/>
        <c:majorTickMark val="out"/>
        <c:minorTickMark val="none"/>
        <c:tickLblPos val="nextTo"/>
        <c:crossAx val="21855629"/>
        <c:crosses val="autoZero"/>
        <c:crossBetween val="midCat"/>
        <c:dispUnits/>
      </c:valAx>
      <c:valAx>
        <c:axId val="21855629"/>
        <c:scaling>
          <c:orientation val="minMax"/>
        </c:scaling>
        <c:axPos val="l"/>
        <c:majorGridlines/>
        <c:delete val="0"/>
        <c:numFmt formatCode="General" sourceLinked="1"/>
        <c:majorTickMark val="out"/>
        <c:minorTickMark val="none"/>
        <c:tickLblPos val="nextTo"/>
        <c:crossAx val="17341484"/>
        <c:crosses val="autoZero"/>
        <c:crossBetween val="midCat"/>
        <c:dispUnits/>
        <c:majorUnit val="0.05"/>
        <c:minorUnit val="0.01"/>
      </c:valAx>
      <c:spPr>
        <a:noFill/>
        <a:ln>
          <a:noFill/>
        </a:ln>
      </c:spPr>
    </c:plotArea>
    <c:legend>
      <c:legendPos val="r"/>
      <c:layout>
        <c:manualLayout>
          <c:xMode val="edge"/>
          <c:yMode val="edge"/>
          <c:x val="0.08425"/>
          <c:y val="0.706"/>
          <c:w val="0.1475"/>
          <c:h val="0.23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7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0.025</cdr:y>
    </cdr:from>
    <cdr:to>
      <cdr:x>0.30225</cdr:x>
      <cdr:y>0.93225</cdr:y>
    </cdr:to>
    <cdr:sp>
      <cdr:nvSpPr>
        <cdr:cNvPr id="1" name="Line 1"/>
        <cdr:cNvSpPr>
          <a:spLocks/>
        </cdr:cNvSpPr>
      </cdr:nvSpPr>
      <cdr:spPr>
        <a:xfrm flipV="1">
          <a:off x="2809875" y="142875"/>
          <a:ext cx="0" cy="5181600"/>
        </a:xfrm>
        <a:prstGeom prst="line">
          <a:avLst/>
        </a:prstGeom>
        <a:noFill/>
        <a:ln w="1905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0.8115</cdr:x>
      <cdr:y>0.025</cdr:y>
    </cdr:from>
    <cdr:to>
      <cdr:x>0.8115</cdr:x>
      <cdr:y>0.93125</cdr:y>
    </cdr:to>
    <cdr:sp>
      <cdr:nvSpPr>
        <cdr:cNvPr id="2" name="Line 2"/>
        <cdr:cNvSpPr>
          <a:spLocks/>
        </cdr:cNvSpPr>
      </cdr:nvSpPr>
      <cdr:spPr>
        <a:xfrm flipV="1">
          <a:off x="7543800" y="142875"/>
          <a:ext cx="0" cy="5181600"/>
        </a:xfrm>
        <a:prstGeom prst="line">
          <a:avLst/>
        </a:prstGeom>
        <a:noFill/>
        <a:ln w="1905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0.30225</cdr:x>
      <cdr:y>0.35975</cdr:y>
    </cdr:from>
    <cdr:to>
      <cdr:x>0.4515</cdr:x>
      <cdr:y>0.48775</cdr:y>
    </cdr:to>
    <cdr:sp>
      <cdr:nvSpPr>
        <cdr:cNvPr id="3" name="Line 3"/>
        <cdr:cNvSpPr>
          <a:spLocks/>
        </cdr:cNvSpPr>
      </cdr:nvSpPr>
      <cdr:spPr>
        <a:xfrm flipH="1">
          <a:off x="2809875" y="2047875"/>
          <a:ext cx="1390650" cy="733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0.677</cdr:x>
      <cdr:y>0.35975</cdr:y>
    </cdr:from>
    <cdr:to>
      <cdr:x>0.8115</cdr:x>
      <cdr:y>0.47225</cdr:y>
    </cdr:to>
    <cdr:sp>
      <cdr:nvSpPr>
        <cdr:cNvPr id="4" name="Line 4"/>
        <cdr:cNvSpPr>
          <a:spLocks/>
        </cdr:cNvSpPr>
      </cdr:nvSpPr>
      <cdr:spPr>
        <a:xfrm>
          <a:off x="6296025" y="2047875"/>
          <a:ext cx="1247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0.4515</cdr:x>
      <cdr:y>0.30075</cdr:y>
    </cdr:from>
    <cdr:to>
      <cdr:x>0.677</cdr:x>
      <cdr:y>0.4595</cdr:y>
    </cdr:to>
    <cdr:sp>
      <cdr:nvSpPr>
        <cdr:cNvPr id="5" name="TextBox 5"/>
        <cdr:cNvSpPr txBox="1">
          <a:spLocks noChangeArrowheads="1"/>
        </cdr:cNvSpPr>
      </cdr:nvSpPr>
      <cdr:spPr>
        <a:xfrm>
          <a:off x="4200525" y="1714500"/>
          <a:ext cx="2095500" cy="9048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75" b="0" i="0" u="none" baseline="0">
              <a:latin typeface="Arial"/>
              <a:ea typeface="Arial"/>
              <a:cs typeface="Arial"/>
            </a:rPr>
            <a:t>Daylight Saving Time doesn't actually save daylight, but increases the overlap between our waking day and the hours of sunlight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00"/>
  <sheetViews>
    <sheetView tabSelected="1" workbookViewId="0" topLeftCell="A1">
      <selection activeCell="D2" sqref="D2:E2"/>
    </sheetView>
  </sheetViews>
  <sheetFormatPr defaultColWidth="9.140625" defaultRowHeight="12.75" zeroHeight="1"/>
  <cols>
    <col min="1" max="4" width="10.57421875" style="30" customWidth="1"/>
    <col min="5" max="5" width="9.140625" style="30" customWidth="1"/>
    <col min="6" max="8" width="15.7109375" style="30" customWidth="1"/>
    <col min="9" max="9" width="9.140625" style="58" hidden="1" customWidth="1"/>
    <col min="10" max="16384" width="9.140625" style="30" hidden="1" customWidth="1"/>
  </cols>
  <sheetData>
    <row r="1" spans="1:9" ht="15.75" thickBot="1">
      <c r="A1" s="70" t="s">
        <v>18</v>
      </c>
      <c r="B1" s="71"/>
      <c r="C1" s="71"/>
      <c r="D1" s="71"/>
      <c r="E1" s="72"/>
      <c r="F1" s="28"/>
      <c r="G1" s="29"/>
      <c r="H1" s="29"/>
      <c r="I1" s="30"/>
    </row>
    <row r="2" spans="1:9" ht="14.25" thickBot="1" thickTop="1">
      <c r="A2" s="27" t="s">
        <v>89</v>
      </c>
      <c r="B2" s="27"/>
      <c r="C2" s="27"/>
      <c r="D2" s="68" t="s">
        <v>85</v>
      </c>
      <c r="E2" s="69"/>
      <c r="F2" s="60" t="s">
        <v>57</v>
      </c>
      <c r="G2" s="29"/>
      <c r="H2" s="29"/>
      <c r="I2" s="30"/>
    </row>
    <row r="3" spans="1:9" ht="12.75">
      <c r="A3" s="44" t="s">
        <v>19</v>
      </c>
      <c r="B3" s="27"/>
      <c r="C3" s="27"/>
      <c r="D3" s="27"/>
      <c r="E3" s="27"/>
      <c r="F3" s="76" t="s">
        <v>61</v>
      </c>
      <c r="G3" s="77"/>
      <c r="H3" s="77"/>
      <c r="I3" s="30"/>
    </row>
    <row r="4" spans="1:9" ht="13.5" thickBot="1">
      <c r="A4" s="45" t="s">
        <v>46</v>
      </c>
      <c r="B4" s="27"/>
      <c r="C4" s="27"/>
      <c r="D4" s="27"/>
      <c r="E4" s="27"/>
      <c r="F4" s="76"/>
      <c r="G4" s="77"/>
      <c r="H4" s="77"/>
      <c r="I4" s="30"/>
    </row>
    <row r="5" spans="1:10" ht="13.5" thickBot="1">
      <c r="A5" s="27" t="s">
        <v>20</v>
      </c>
      <c r="B5" s="27"/>
      <c r="C5" s="18">
        <v>0.270833333333331</v>
      </c>
      <c r="D5" s="27"/>
      <c r="E5" s="27"/>
      <c r="F5" s="31" t="s">
        <v>62</v>
      </c>
      <c r="G5" s="29"/>
      <c r="H5" s="29" t="s">
        <v>63</v>
      </c>
      <c r="I5" s="30"/>
      <c r="J5" s="30" t="s">
        <v>13</v>
      </c>
    </row>
    <row r="6" spans="1:10" ht="13.5" thickBot="1">
      <c r="A6" s="27"/>
      <c r="B6" s="27"/>
      <c r="C6" s="27"/>
      <c r="D6" s="27"/>
      <c r="E6" s="27"/>
      <c r="F6" s="21" t="s">
        <v>59</v>
      </c>
      <c r="G6" s="29"/>
      <c r="H6" s="22" t="s">
        <v>25</v>
      </c>
      <c r="I6" s="30"/>
      <c r="J6" s="30" t="s">
        <v>92</v>
      </c>
    </row>
    <row r="7" spans="1:10" ht="13.5" thickBot="1">
      <c r="A7" s="27" t="s">
        <v>21</v>
      </c>
      <c r="B7" s="27"/>
      <c r="C7" s="19">
        <v>0.95833333333332</v>
      </c>
      <c r="D7" s="27"/>
      <c r="E7" s="27"/>
      <c r="F7" s="28"/>
      <c r="G7" s="32" t="s">
        <v>73</v>
      </c>
      <c r="H7" s="29"/>
      <c r="I7" s="59" t="str">
        <f>"$I$"&amp;'Local settings'!I2+6</f>
        <v>$I$12</v>
      </c>
      <c r="J7" s="30" t="s">
        <v>14</v>
      </c>
    </row>
    <row r="8" spans="1:10" ht="13.5" thickBot="1">
      <c r="A8" s="27"/>
      <c r="B8" s="27"/>
      <c r="C8" s="27"/>
      <c r="D8" s="27"/>
      <c r="E8" s="27"/>
      <c r="F8" s="28"/>
      <c r="G8" s="23" t="s">
        <v>55</v>
      </c>
      <c r="H8" s="29"/>
      <c r="I8" s="47" t="str">
        <f>'Local settings'!J2</f>
        <v>Edinburgh</v>
      </c>
      <c r="J8" s="30" t="s">
        <v>53</v>
      </c>
    </row>
    <row r="9" spans="1:10" ht="13.5" thickBot="1">
      <c r="A9" s="86" t="str">
        <f>DST!K5</f>
        <v>Saved daylight hours: 388</v>
      </c>
      <c r="B9" s="87"/>
      <c r="C9" s="88"/>
      <c r="D9" s="27"/>
      <c r="E9" s="27"/>
      <c r="F9" s="28"/>
      <c r="G9" s="48" t="str">
        <f>IF(G8="Hours","","(24 hours)")</f>
        <v>(24 hours)</v>
      </c>
      <c r="H9" s="29"/>
      <c r="I9" s="47" t="str">
        <f>'Local settings'!J3</f>
        <v>Leicester</v>
      </c>
      <c r="J9" s="30" t="s">
        <v>59</v>
      </c>
    </row>
    <row r="10" spans="1:10" ht="13.5" thickBot="1">
      <c r="A10" s="83" t="s">
        <v>82</v>
      </c>
      <c r="B10" s="83"/>
      <c r="C10" s="83"/>
      <c r="D10" s="27"/>
      <c r="E10" s="27"/>
      <c r="F10" s="28"/>
      <c r="G10" s="27" t="s">
        <v>76</v>
      </c>
      <c r="H10" s="29"/>
      <c r="I10" s="47" t="str">
        <f>'Local settings'!J4</f>
        <v>Leicester double</v>
      </c>
      <c r="J10" s="30" t="s">
        <v>60</v>
      </c>
    </row>
    <row r="11" spans="1:10" ht="13.5" thickBot="1">
      <c r="A11" s="27"/>
      <c r="B11" s="27"/>
      <c r="C11" s="27"/>
      <c r="D11" s="27"/>
      <c r="E11" s="27"/>
      <c r="F11" s="28"/>
      <c r="G11" s="23" t="s">
        <v>77</v>
      </c>
      <c r="H11" s="29"/>
      <c r="I11" s="47" t="str">
        <f>'Local settings'!J5</f>
        <v>Norwich</v>
      </c>
      <c r="J11" s="30" t="s">
        <v>25</v>
      </c>
    </row>
    <row r="12" spans="1:10" ht="13.5" thickBot="1">
      <c r="A12" s="84" t="s">
        <v>83</v>
      </c>
      <c r="B12" s="84"/>
      <c r="C12" s="84"/>
      <c r="D12" s="84"/>
      <c r="E12" s="85"/>
      <c r="F12" s="28"/>
      <c r="G12" s="33"/>
      <c r="H12" s="29"/>
      <c r="I12" s="47" t="str">
        <f>'Local settings'!J6</f>
        <v>Swansea</v>
      </c>
      <c r="J12" s="30" t="s">
        <v>58</v>
      </c>
    </row>
    <row r="13" spans="1:10" ht="13.5" thickBot="1">
      <c r="A13" s="84"/>
      <c r="B13" s="84"/>
      <c r="C13" s="84"/>
      <c r="D13" s="84"/>
      <c r="E13" s="85"/>
      <c r="F13" s="28"/>
      <c r="G13" s="34" t="str">
        <f>ROUND(DST!N38,0)&amp;IF(G8="Days"," days"," hours")</f>
        <v>8 days</v>
      </c>
      <c r="H13" s="29"/>
      <c r="I13" s="58">
        <f>'Local settings'!J7</f>
        <v>0</v>
      </c>
      <c r="J13" s="30" t="s">
        <v>60</v>
      </c>
    </row>
    <row r="14" spans="1:10" ht="13.5" thickBot="1">
      <c r="A14" s="85"/>
      <c r="B14" s="85"/>
      <c r="C14" s="85"/>
      <c r="D14" s="85"/>
      <c r="E14" s="85"/>
      <c r="F14" s="28"/>
      <c r="G14" s="33"/>
      <c r="H14" s="29"/>
      <c r="I14" s="58">
        <f>'Local settings'!J8</f>
        <v>0</v>
      </c>
      <c r="J14" s="30" t="s">
        <v>54</v>
      </c>
    </row>
    <row r="15" spans="1:10" ht="13.5" thickBot="1">
      <c r="A15" s="35" t="s">
        <v>41</v>
      </c>
      <c r="B15" s="20"/>
      <c r="C15" s="35" t="s">
        <v>42</v>
      </c>
      <c r="D15" s="20"/>
      <c r="E15" s="27"/>
      <c r="F15" s="63" t="s">
        <v>91</v>
      </c>
      <c r="G15" s="64" t="s">
        <v>93</v>
      </c>
      <c r="H15" s="64" t="s">
        <v>94</v>
      </c>
      <c r="I15" s="58">
        <f>'Local settings'!J9</f>
        <v>0</v>
      </c>
      <c r="J15" s="30" t="s">
        <v>55</v>
      </c>
    </row>
    <row r="16" spans="1:10" ht="13.5" thickBot="1">
      <c r="A16" s="27"/>
      <c r="B16" s="89" t="str">
        <f>DST!N26</f>
        <v>No hours saved</v>
      </c>
      <c r="C16" s="89"/>
      <c r="D16" s="89"/>
      <c r="E16" s="27"/>
      <c r="F16" s="65" t="s">
        <v>92</v>
      </c>
      <c r="G16" s="66" t="s">
        <v>29</v>
      </c>
      <c r="H16" s="67">
        <f>DST!N53</f>
        <v>0.510663082437276</v>
      </c>
      <c r="I16" s="58">
        <f>'Local settings'!J10</f>
        <v>0</v>
      </c>
      <c r="J16" s="30" t="s">
        <v>77</v>
      </c>
    </row>
    <row r="17" spans="1:10" ht="12.75">
      <c r="A17" s="84" t="str">
        <f>IF(SUM(B25:C36)=0,"Note: This calculator works on the assumption that you get up and go to bed at the same time each day.  If you wish to specify a different time for different months, please enter the appropriate figures below.  ","This calculator uses the specific monthly figures detailed below where available.  To revert back to the general yearly calculation, clear the coloured boxes below.  ")</f>
        <v>Note: This calculator works on the assumption that you get up and go to bed at the same time each day.  If you wish to specify a different time for different months, please enter the appropriate figures below.  </v>
      </c>
      <c r="B17" s="84"/>
      <c r="C17" s="84"/>
      <c r="D17" s="84"/>
      <c r="E17" s="84"/>
      <c r="F17" s="62"/>
      <c r="G17" s="61"/>
      <c r="H17" s="61"/>
      <c r="I17" s="58">
        <f>'Local settings'!J11</f>
        <v>0</v>
      </c>
      <c r="J17" s="30" t="s">
        <v>27</v>
      </c>
    </row>
    <row r="18" spans="1:10" ht="12.75">
      <c r="A18" s="84"/>
      <c r="B18" s="84"/>
      <c r="C18" s="84"/>
      <c r="D18" s="84"/>
      <c r="E18" s="84"/>
      <c r="F18" s="78" t="s">
        <v>90</v>
      </c>
      <c r="G18" s="79"/>
      <c r="H18" s="79"/>
      <c r="I18" s="58">
        <f>'Local settings'!J12</f>
        <v>0</v>
      </c>
      <c r="J18" s="30" t="s">
        <v>28</v>
      </c>
    </row>
    <row r="19" spans="1:10" ht="12.75">
      <c r="A19" s="84"/>
      <c r="B19" s="84"/>
      <c r="C19" s="84"/>
      <c r="D19" s="84"/>
      <c r="E19" s="84"/>
      <c r="F19" s="78"/>
      <c r="G19" s="79"/>
      <c r="H19" s="79"/>
      <c r="I19" s="58">
        <f>'Local settings'!J13</f>
        <v>0</v>
      </c>
      <c r="J19" s="30" t="s">
        <v>29</v>
      </c>
    </row>
    <row r="20" spans="1:10" ht="12.75">
      <c r="A20" s="84"/>
      <c r="B20" s="84"/>
      <c r="C20" s="84"/>
      <c r="D20" s="84"/>
      <c r="E20" s="84"/>
      <c r="F20" s="78"/>
      <c r="G20" s="79"/>
      <c r="H20" s="79"/>
      <c r="I20" s="58">
        <f>'Local settings'!J14</f>
        <v>0</v>
      </c>
      <c r="J20" s="30" t="s">
        <v>30</v>
      </c>
    </row>
    <row r="21" spans="1:10" ht="12.75">
      <c r="A21" s="27"/>
      <c r="B21" s="27"/>
      <c r="C21" s="27"/>
      <c r="D21" s="27"/>
      <c r="E21" s="27"/>
      <c r="F21" s="80"/>
      <c r="G21" s="81"/>
      <c r="H21" s="81"/>
      <c r="I21" s="58">
        <f>'Local settings'!J15</f>
        <v>0</v>
      </c>
      <c r="J21" s="30" t="s">
        <v>4</v>
      </c>
    </row>
    <row r="22" spans="1:10" ht="12.75">
      <c r="A22" s="82" t="s">
        <v>56</v>
      </c>
      <c r="B22" s="82"/>
      <c r="C22" s="82"/>
      <c r="D22" s="82"/>
      <c r="E22" s="82"/>
      <c r="F22" s="80"/>
      <c r="G22" s="81"/>
      <c r="H22" s="81"/>
      <c r="I22" s="58">
        <f>'Local settings'!J16</f>
        <v>0</v>
      </c>
      <c r="J22" s="30" t="s">
        <v>31</v>
      </c>
    </row>
    <row r="23" spans="1:10" ht="12.75">
      <c r="A23" s="82"/>
      <c r="B23" s="82"/>
      <c r="C23" s="82"/>
      <c r="D23" s="82"/>
      <c r="E23" s="82"/>
      <c r="F23" s="78" t="s">
        <v>74</v>
      </c>
      <c r="G23" s="90"/>
      <c r="H23" s="90"/>
      <c r="I23" s="58">
        <f>'Local settings'!J17</f>
        <v>0</v>
      </c>
      <c r="J23" s="30" t="s">
        <v>32</v>
      </c>
    </row>
    <row r="24" spans="1:10" ht="13.5" thickBot="1">
      <c r="A24" s="36" t="s">
        <v>39</v>
      </c>
      <c r="B24" s="37" t="s">
        <v>23</v>
      </c>
      <c r="C24" s="37" t="s">
        <v>38</v>
      </c>
      <c r="D24" s="38" t="s">
        <v>47</v>
      </c>
      <c r="E24" s="27"/>
      <c r="F24" s="91"/>
      <c r="G24" s="90"/>
      <c r="H24" s="90"/>
      <c r="I24" s="58">
        <f>'Local settings'!J18</f>
        <v>0</v>
      </c>
      <c r="J24" s="30" t="s">
        <v>33</v>
      </c>
    </row>
    <row r="25" spans="1:10" ht="13.5" thickTop="1">
      <c r="A25" s="39" t="s">
        <v>27</v>
      </c>
      <c r="B25" s="24"/>
      <c r="C25" s="25"/>
      <c r="D25" s="40">
        <f>DST!P10</f>
        <v>0</v>
      </c>
      <c r="E25" s="27"/>
      <c r="F25" s="91"/>
      <c r="G25" s="90"/>
      <c r="H25" s="90"/>
      <c r="I25" s="58">
        <f>'Local settings'!J19</f>
        <v>0</v>
      </c>
      <c r="J25" s="30" t="s">
        <v>34</v>
      </c>
    </row>
    <row r="26" spans="1:10" ht="12.75">
      <c r="A26" s="39" t="s">
        <v>28</v>
      </c>
      <c r="B26" s="26"/>
      <c r="C26" s="25"/>
      <c r="D26" s="40">
        <f>DST!P11</f>
        <v>0</v>
      </c>
      <c r="E26" s="27"/>
      <c r="F26" s="91"/>
      <c r="G26" s="90"/>
      <c r="H26" s="90"/>
      <c r="I26" s="58">
        <f>'Local settings'!J20</f>
        <v>0</v>
      </c>
      <c r="J26" s="30" t="s">
        <v>35</v>
      </c>
    </row>
    <row r="27" spans="1:10" ht="12.75">
      <c r="A27" s="39" t="s">
        <v>29</v>
      </c>
      <c r="B27" s="26"/>
      <c r="C27" s="25"/>
      <c r="D27" s="40">
        <f>DST!P12</f>
        <v>1.8333333333332775</v>
      </c>
      <c r="E27" s="27"/>
      <c r="F27" s="92"/>
      <c r="G27" s="93"/>
      <c r="H27" s="93"/>
      <c r="I27" s="58">
        <f>'Local settings'!J21</f>
        <v>0</v>
      </c>
      <c r="J27" s="30" t="s">
        <v>36</v>
      </c>
    </row>
    <row r="28" spans="1:10" ht="12.75">
      <c r="A28" s="39" t="s">
        <v>30</v>
      </c>
      <c r="B28" s="26"/>
      <c r="C28" s="25"/>
      <c r="D28" s="40">
        <f>DST!P13</f>
        <v>59.74999999999983</v>
      </c>
      <c r="E28" s="27"/>
      <c r="F28" s="28"/>
      <c r="G28" s="29"/>
      <c r="H28" s="29"/>
      <c r="I28" s="58">
        <f>'Local settings'!J22</f>
        <v>0</v>
      </c>
      <c r="J28" s="30" t="s">
        <v>37</v>
      </c>
    </row>
    <row r="29" spans="1:10" ht="12.75">
      <c r="A29" s="39" t="s">
        <v>4</v>
      </c>
      <c r="B29" s="26"/>
      <c r="C29" s="25"/>
      <c r="D29" s="40">
        <f>DST!P14</f>
        <v>62.000000000000036</v>
      </c>
      <c r="E29" s="27"/>
      <c r="F29" s="28"/>
      <c r="G29" s="29"/>
      <c r="H29" s="29"/>
      <c r="I29" s="58">
        <f>'Local settings'!J23</f>
        <v>0</v>
      </c>
      <c r="J29" s="47">
        <v>0.020833333333333332</v>
      </c>
    </row>
    <row r="30" spans="1:10" ht="12.75">
      <c r="A30" s="39" t="s">
        <v>31</v>
      </c>
      <c r="B30" s="26"/>
      <c r="C30" s="25"/>
      <c r="D30" s="40">
        <f>DST!P15</f>
        <v>60.00000000000006</v>
      </c>
      <c r="E30" s="27"/>
      <c r="F30" s="28"/>
      <c r="G30" s="29"/>
      <c r="H30" s="29"/>
      <c r="I30" s="58">
        <f>'Local settings'!J24</f>
        <v>0</v>
      </c>
      <c r="J30" s="47">
        <v>0.041666666666666664</v>
      </c>
    </row>
    <row r="31" spans="1:10" ht="12.75">
      <c r="A31" s="39" t="s">
        <v>32</v>
      </c>
      <c r="B31" s="26"/>
      <c r="C31" s="25"/>
      <c r="D31" s="40">
        <f>DST!P16</f>
        <v>62.00000000000007</v>
      </c>
      <c r="E31" s="27"/>
      <c r="F31" s="28"/>
      <c r="G31" s="29"/>
      <c r="H31" s="29"/>
      <c r="I31" s="58">
        <f>'Local settings'!J25</f>
        <v>0</v>
      </c>
      <c r="J31" s="47">
        <v>0.0625</v>
      </c>
    </row>
    <row r="32" spans="1:10" ht="12.75">
      <c r="A32" s="39" t="s">
        <v>33</v>
      </c>
      <c r="B32" s="26"/>
      <c r="C32" s="25"/>
      <c r="D32" s="40">
        <f>DST!P17</f>
        <v>62.00000000000007</v>
      </c>
      <c r="E32" s="27"/>
      <c r="F32" s="28"/>
      <c r="G32" s="29"/>
      <c r="H32" s="29"/>
      <c r="I32" s="58">
        <f>'Local settings'!J26</f>
        <v>0</v>
      </c>
      <c r="J32" s="47">
        <v>0.0833333333333333</v>
      </c>
    </row>
    <row r="33" spans="1:10" ht="12.75">
      <c r="A33" s="39" t="s">
        <v>34</v>
      </c>
      <c r="B33" s="26"/>
      <c r="C33" s="25"/>
      <c r="D33" s="40">
        <f>DST!P18</f>
        <v>53.68333333333214</v>
      </c>
      <c r="E33" s="27"/>
      <c r="F33" s="28"/>
      <c r="G33" s="29"/>
      <c r="H33" s="29"/>
      <c r="I33" s="58">
        <f>'Local settings'!J27</f>
        <v>0</v>
      </c>
      <c r="J33" s="47">
        <v>0.104166666666667</v>
      </c>
    </row>
    <row r="34" spans="1:10" ht="12.75">
      <c r="A34" s="41" t="s">
        <v>35</v>
      </c>
      <c r="B34" s="26"/>
      <c r="C34" s="25"/>
      <c r="D34" s="40">
        <f>DST!P19</f>
        <v>26.583333333331915</v>
      </c>
      <c r="E34" s="27"/>
      <c r="F34" s="28"/>
      <c r="G34" s="29"/>
      <c r="H34" s="29"/>
      <c r="I34" s="58">
        <f>'Local settings'!J28</f>
        <v>0</v>
      </c>
      <c r="J34" s="47">
        <v>0.125</v>
      </c>
    </row>
    <row r="35" spans="1:10" ht="12.75">
      <c r="A35" s="39" t="s">
        <v>36</v>
      </c>
      <c r="B35" s="26"/>
      <c r="C35" s="25"/>
      <c r="D35" s="40">
        <f>DST!P20</f>
        <v>0</v>
      </c>
      <c r="E35" s="27"/>
      <c r="F35" s="73" t="s">
        <v>84</v>
      </c>
      <c r="G35" s="74"/>
      <c r="H35" s="74"/>
      <c r="I35" s="58">
        <f>'Local settings'!J29</f>
        <v>0</v>
      </c>
      <c r="J35" s="47">
        <v>0.145833333333333</v>
      </c>
    </row>
    <row r="36" spans="1:10" ht="13.5" thickBot="1">
      <c r="A36" s="39" t="s">
        <v>37</v>
      </c>
      <c r="B36" s="26"/>
      <c r="C36" s="25"/>
      <c r="D36" s="42">
        <f>DST!P21</f>
        <v>0</v>
      </c>
      <c r="E36" s="27"/>
      <c r="F36" s="75"/>
      <c r="G36" s="74"/>
      <c r="H36" s="74"/>
      <c r="I36" s="58">
        <f>'Local settings'!J30</f>
        <v>0</v>
      </c>
      <c r="J36" s="47">
        <v>0.166666666666666</v>
      </c>
    </row>
    <row r="37" spans="1:10" ht="14.25" thickBot="1" thickTop="1">
      <c r="A37" s="27"/>
      <c r="B37" s="27"/>
      <c r="C37" s="43" t="s">
        <v>48</v>
      </c>
      <c r="D37" s="46">
        <f>SUM(D25:D36)</f>
        <v>387.84999999999735</v>
      </c>
      <c r="E37" s="27"/>
      <c r="F37" s="75"/>
      <c r="G37" s="74"/>
      <c r="H37" s="74"/>
      <c r="I37" s="58">
        <f>'Local settings'!J31</f>
        <v>0</v>
      </c>
      <c r="J37" s="47">
        <v>0.187499999999999</v>
      </c>
    </row>
    <row r="38" spans="9:10" ht="12.75" hidden="1">
      <c r="I38" s="58">
        <f>'Local settings'!J32</f>
        <v>0</v>
      </c>
      <c r="J38" s="47">
        <v>0.208333333333332</v>
      </c>
    </row>
    <row r="39" spans="9:10" ht="12.75" hidden="1">
      <c r="I39" s="58">
        <f>'Local settings'!J33</f>
        <v>0</v>
      </c>
      <c r="J39" s="47">
        <v>0.229166666666665</v>
      </c>
    </row>
    <row r="40" spans="9:10" ht="12.75" hidden="1">
      <c r="I40" s="58">
        <f>'Local settings'!J34</f>
        <v>0</v>
      </c>
      <c r="J40" s="47">
        <v>0.249999999999998</v>
      </c>
    </row>
    <row r="41" spans="9:10" ht="12.75" hidden="1">
      <c r="I41" s="58">
        <f>'Local settings'!J35</f>
        <v>0</v>
      </c>
      <c r="J41" s="47">
        <v>0.270833333333331</v>
      </c>
    </row>
    <row r="42" spans="9:10" ht="12.75" hidden="1">
      <c r="I42" s="58">
        <f>'Local settings'!J36</f>
        <v>0</v>
      </c>
      <c r="J42" s="47">
        <v>0.291666666666664</v>
      </c>
    </row>
    <row r="43" spans="9:10" ht="12.75" hidden="1">
      <c r="I43" s="58">
        <f>'Local settings'!J37</f>
        <v>0</v>
      </c>
      <c r="J43" s="47">
        <v>0.312499999999997</v>
      </c>
    </row>
    <row r="44" spans="9:10" ht="12.75" hidden="1">
      <c r="I44" s="58">
        <f>'Local settings'!J38</f>
        <v>0</v>
      </c>
      <c r="J44" s="47">
        <v>0.33333333333333</v>
      </c>
    </row>
    <row r="45" spans="9:10" ht="12.75" hidden="1">
      <c r="I45" s="58">
        <f>'Local settings'!J39</f>
        <v>0</v>
      </c>
      <c r="J45" s="47">
        <v>0.354166666666663</v>
      </c>
    </row>
    <row r="46" spans="9:10" ht="12.75" hidden="1">
      <c r="I46" s="58">
        <f>'Local settings'!J40</f>
        <v>0</v>
      </c>
      <c r="J46" s="47">
        <v>0.374999999999996</v>
      </c>
    </row>
    <row r="47" spans="9:10" ht="12.75" hidden="1">
      <c r="I47" s="58">
        <f>'Local settings'!J41</f>
        <v>0</v>
      </c>
      <c r="J47" s="47">
        <v>0.395833333333329</v>
      </c>
    </row>
    <row r="48" spans="9:10" ht="12.75" hidden="1">
      <c r="I48" s="58">
        <f>'Local settings'!J42</f>
        <v>0</v>
      </c>
      <c r="J48" s="47">
        <v>0.416666666666662</v>
      </c>
    </row>
    <row r="49" spans="9:10" ht="12.75" hidden="1">
      <c r="I49" s="58">
        <f>'Local settings'!J43</f>
        <v>0</v>
      </c>
      <c r="J49" s="47">
        <v>0.437499999999995</v>
      </c>
    </row>
    <row r="50" spans="9:10" ht="12.75" hidden="1">
      <c r="I50" s="58">
        <f>'Local settings'!J44</f>
        <v>0</v>
      </c>
      <c r="J50" s="47">
        <v>0.458333333333328</v>
      </c>
    </row>
    <row r="51" spans="9:10" ht="12.75" hidden="1">
      <c r="I51" s="58">
        <f>'Local settings'!J45</f>
        <v>0</v>
      </c>
      <c r="J51" s="47">
        <v>0.479166666666661</v>
      </c>
    </row>
    <row r="52" spans="9:10" ht="12.75" hidden="1">
      <c r="I52" s="58">
        <f>'Local settings'!J46</f>
        <v>0</v>
      </c>
      <c r="J52" s="47">
        <v>0.499999999999994</v>
      </c>
    </row>
    <row r="53" spans="9:10" ht="12.75" hidden="1">
      <c r="I53" s="58">
        <f>'Local settings'!J47</f>
        <v>0</v>
      </c>
      <c r="J53" s="47">
        <v>0.520833333333327</v>
      </c>
    </row>
    <row r="54" spans="9:10" ht="12.75" hidden="1">
      <c r="I54" s="58">
        <f>'Local settings'!J48</f>
        <v>0</v>
      </c>
      <c r="J54" s="47">
        <v>0.54166666666666</v>
      </c>
    </row>
    <row r="55" spans="9:10" ht="12.75" hidden="1">
      <c r="I55" s="58">
        <f>'Local settings'!J49</f>
        <v>0</v>
      </c>
      <c r="J55" s="47">
        <v>0.562499999999993</v>
      </c>
    </row>
    <row r="56" spans="9:10" ht="12.75" hidden="1">
      <c r="I56" s="58">
        <f>'Local settings'!J50</f>
        <v>0</v>
      </c>
      <c r="J56" s="47">
        <v>0.583333333333326</v>
      </c>
    </row>
    <row r="57" spans="9:10" ht="12.75" hidden="1">
      <c r="I57" s="58">
        <f>'Local settings'!J51</f>
        <v>0</v>
      </c>
      <c r="J57" s="47">
        <v>0.604166666666659</v>
      </c>
    </row>
    <row r="58" spans="9:10" ht="12.75" hidden="1">
      <c r="I58" s="58">
        <f>'Local settings'!J52</f>
        <v>0</v>
      </c>
      <c r="J58" s="47">
        <v>0.624999999999992</v>
      </c>
    </row>
    <row r="59" spans="9:10" ht="12.75" hidden="1">
      <c r="I59" s="58">
        <f>'Local settings'!J53</f>
        <v>0</v>
      </c>
      <c r="J59" s="47">
        <v>0.645833333333325</v>
      </c>
    </row>
    <row r="60" spans="9:10" ht="12.75" hidden="1">
      <c r="I60" s="58">
        <f>'Local settings'!J54</f>
        <v>0</v>
      </c>
      <c r="J60" s="47">
        <v>0.666666666666658</v>
      </c>
    </row>
    <row r="61" spans="9:10" ht="12.75" hidden="1">
      <c r="I61" s="58">
        <f>'Local settings'!J55</f>
        <v>0</v>
      </c>
      <c r="J61" s="47">
        <v>0.687499999999991</v>
      </c>
    </row>
    <row r="62" spans="9:10" ht="12.75" hidden="1">
      <c r="I62" s="58">
        <f>'Local settings'!J56</f>
        <v>0</v>
      </c>
      <c r="J62" s="47">
        <v>0.708333333333324</v>
      </c>
    </row>
    <row r="63" spans="9:10" ht="12.75" hidden="1">
      <c r="I63" s="58">
        <f>'Local settings'!J57</f>
        <v>0</v>
      </c>
      <c r="J63" s="47">
        <v>0.729166666666657</v>
      </c>
    </row>
    <row r="64" spans="9:10" ht="12.75" hidden="1">
      <c r="I64" s="58">
        <f>'Local settings'!J58</f>
        <v>0</v>
      </c>
      <c r="J64" s="47">
        <v>0.74999999999999</v>
      </c>
    </row>
    <row r="65" spans="9:10" ht="12.75" hidden="1">
      <c r="I65" s="58">
        <f>'Local settings'!J59</f>
        <v>0</v>
      </c>
      <c r="J65" s="47">
        <v>0.770833333333323</v>
      </c>
    </row>
    <row r="66" spans="9:10" ht="12.75" hidden="1">
      <c r="I66" s="58">
        <f>'Local settings'!J60</f>
        <v>0</v>
      </c>
      <c r="J66" s="47">
        <v>0.791666666666656</v>
      </c>
    </row>
    <row r="67" spans="9:10" ht="12.75" hidden="1">
      <c r="I67" s="58">
        <f>'Local settings'!J61</f>
        <v>0</v>
      </c>
      <c r="J67" s="47">
        <v>0.812499999999989</v>
      </c>
    </row>
    <row r="68" spans="9:10" ht="12.75" hidden="1">
      <c r="I68" s="58">
        <f>'Local settings'!J62</f>
        <v>0</v>
      </c>
      <c r="J68" s="47">
        <v>0.833333333333322</v>
      </c>
    </row>
    <row r="69" spans="9:10" ht="12.75" hidden="1">
      <c r="I69" s="58">
        <f>'Local settings'!J63</f>
        <v>0</v>
      </c>
      <c r="J69" s="47">
        <v>0.854166666666655</v>
      </c>
    </row>
    <row r="70" spans="9:10" ht="12.75" hidden="1">
      <c r="I70" s="58">
        <f>'Local settings'!J64</f>
        <v>0</v>
      </c>
      <c r="J70" s="47">
        <v>0.874999999999988</v>
      </c>
    </row>
    <row r="71" spans="9:10" ht="12.75" hidden="1">
      <c r="I71" s="58">
        <f>'Local settings'!J65</f>
        <v>0</v>
      </c>
      <c r="J71" s="47">
        <v>0.895833333333321</v>
      </c>
    </row>
    <row r="72" spans="9:10" ht="12.75" hidden="1">
      <c r="I72" s="58">
        <f>'Local settings'!J66</f>
        <v>0</v>
      </c>
      <c r="J72" s="47">
        <v>0.916666666666654</v>
      </c>
    </row>
    <row r="73" spans="9:10" ht="12.75" hidden="1">
      <c r="I73" s="58">
        <f>'Local settings'!J67</f>
        <v>0</v>
      </c>
      <c r="J73" s="47">
        <v>0.937499999999987</v>
      </c>
    </row>
    <row r="74" spans="9:10" ht="12.75" hidden="1">
      <c r="I74" s="58">
        <f>'Local settings'!J68</f>
        <v>0</v>
      </c>
      <c r="J74" s="47">
        <v>0.95833333333332</v>
      </c>
    </row>
    <row r="75" spans="9:10" ht="12.75" hidden="1">
      <c r="I75" s="58">
        <f>'Local settings'!J69</f>
        <v>0</v>
      </c>
      <c r="J75" s="47">
        <v>0.979166666666653</v>
      </c>
    </row>
    <row r="76" ht="12.75" hidden="1">
      <c r="I76" s="58">
        <f>'Local settings'!J70</f>
        <v>0</v>
      </c>
    </row>
    <row r="77" ht="12.75" hidden="1">
      <c r="I77" s="58">
        <f>'Local settings'!J71</f>
        <v>0</v>
      </c>
    </row>
    <row r="78" ht="12.75" hidden="1">
      <c r="I78" s="58">
        <f>'Local settings'!J72</f>
        <v>0</v>
      </c>
    </row>
    <row r="79" ht="12.75" hidden="1">
      <c r="I79" s="58">
        <f>'Local settings'!J73</f>
        <v>0</v>
      </c>
    </row>
    <row r="80" ht="12.75" hidden="1">
      <c r="I80" s="58">
        <f>'Local settings'!J74</f>
        <v>0</v>
      </c>
    </row>
    <row r="81" ht="12.75" hidden="1">
      <c r="I81" s="58">
        <f>'Local settings'!J75</f>
        <v>0</v>
      </c>
    </row>
    <row r="82" ht="12.75" hidden="1">
      <c r="I82" s="58">
        <f>'Local settings'!J76</f>
        <v>0</v>
      </c>
    </row>
    <row r="83" ht="12.75" hidden="1">
      <c r="I83" s="58">
        <f>'Local settings'!J77</f>
        <v>0</v>
      </c>
    </row>
    <row r="84" ht="12.75" hidden="1">
      <c r="I84" s="58">
        <f>'Local settings'!J78</f>
        <v>0</v>
      </c>
    </row>
    <row r="85" ht="12.75" hidden="1">
      <c r="I85" s="58">
        <f>'Local settings'!J79</f>
        <v>0</v>
      </c>
    </row>
    <row r="86" ht="12.75" hidden="1">
      <c r="I86" s="58">
        <f>'Local settings'!J80</f>
        <v>0</v>
      </c>
    </row>
    <row r="87" ht="12.75" hidden="1">
      <c r="I87" s="58">
        <f>'Local settings'!J81</f>
        <v>0</v>
      </c>
    </row>
    <row r="88" ht="12.75" hidden="1">
      <c r="I88" s="58">
        <f>'Local settings'!J82</f>
        <v>0</v>
      </c>
    </row>
    <row r="89" ht="12.75" hidden="1">
      <c r="I89" s="58">
        <f>'Local settings'!J83</f>
        <v>0</v>
      </c>
    </row>
    <row r="90" ht="12.75" hidden="1">
      <c r="I90" s="58">
        <f>'Local settings'!J84</f>
        <v>0</v>
      </c>
    </row>
    <row r="91" ht="12.75" hidden="1">
      <c r="I91" s="58">
        <f>'Local settings'!J85</f>
        <v>0</v>
      </c>
    </row>
    <row r="92" ht="12.75" hidden="1">
      <c r="I92" s="58">
        <f>'Local settings'!J86</f>
        <v>0</v>
      </c>
    </row>
    <row r="93" ht="12.75" hidden="1">
      <c r="I93" s="58">
        <f>'Local settings'!J87</f>
        <v>0</v>
      </c>
    </row>
    <row r="94" ht="12.75" hidden="1">
      <c r="I94" s="58">
        <f>'Local settings'!J88</f>
        <v>0</v>
      </c>
    </row>
    <row r="95" ht="12.75" hidden="1">
      <c r="I95" s="58">
        <f>'Local settings'!J89</f>
        <v>0</v>
      </c>
    </row>
    <row r="96" ht="12.75" hidden="1">
      <c r="I96" s="58">
        <f>'Local settings'!J90</f>
        <v>0</v>
      </c>
    </row>
    <row r="97" ht="12.75" hidden="1">
      <c r="I97" s="58">
        <f>'Local settings'!J91</f>
        <v>0</v>
      </c>
    </row>
    <row r="98" ht="12.75" hidden="1">
      <c r="I98" s="58">
        <f>'Local settings'!J92</f>
        <v>0</v>
      </c>
    </row>
    <row r="99" ht="12.75" hidden="1">
      <c r="I99" s="58">
        <f>'Local settings'!J93</f>
        <v>0</v>
      </c>
    </row>
    <row r="100" ht="12.75" hidden="1">
      <c r="I100" s="58">
        <f>'Local settings'!J94</f>
        <v>0</v>
      </c>
    </row>
    <row r="101" ht="12.75" hidden="1">
      <c r="I101" s="58">
        <f>'Local settings'!J95</f>
        <v>0</v>
      </c>
    </row>
    <row r="102" ht="12.75" hidden="1">
      <c r="I102" s="58">
        <f>'Local settings'!J96</f>
        <v>0</v>
      </c>
    </row>
    <row r="103" ht="12.75" hidden="1">
      <c r="I103" s="58">
        <f>'Local settings'!J97</f>
        <v>0</v>
      </c>
    </row>
    <row r="104" ht="12.75" hidden="1">
      <c r="I104" s="58">
        <f>'Local settings'!J98</f>
        <v>0</v>
      </c>
    </row>
    <row r="105" ht="12.75" hidden="1">
      <c r="I105" s="58">
        <f>'Local settings'!J99</f>
        <v>0</v>
      </c>
    </row>
    <row r="106" ht="12.75" hidden="1">
      <c r="I106" s="58">
        <f>'Local settings'!J100</f>
        <v>0</v>
      </c>
    </row>
    <row r="107" ht="12.75" hidden="1">
      <c r="I107" s="58">
        <f>'Local settings'!J101</f>
        <v>0</v>
      </c>
    </row>
    <row r="108" ht="12.75" hidden="1">
      <c r="I108" s="58">
        <f>'Local settings'!J102</f>
        <v>0</v>
      </c>
    </row>
    <row r="109" ht="12.75" hidden="1">
      <c r="I109" s="58">
        <f>'Local settings'!J103</f>
        <v>0</v>
      </c>
    </row>
    <row r="110" ht="12.75" hidden="1">
      <c r="I110" s="58">
        <f>'Local settings'!J104</f>
        <v>0</v>
      </c>
    </row>
    <row r="111" ht="12.75" hidden="1">
      <c r="I111" s="58">
        <f>'Local settings'!J105</f>
        <v>0</v>
      </c>
    </row>
    <row r="112" ht="12.75" hidden="1">
      <c r="I112" s="58">
        <f>'Local settings'!J106</f>
        <v>0</v>
      </c>
    </row>
    <row r="113" ht="12.75" hidden="1">
      <c r="I113" s="58">
        <f>'Local settings'!J107</f>
        <v>0</v>
      </c>
    </row>
    <row r="114" ht="12.75" hidden="1">
      <c r="I114" s="58">
        <f>'Local settings'!J108</f>
        <v>0</v>
      </c>
    </row>
    <row r="115" ht="12.75" hidden="1">
      <c r="I115" s="58">
        <f>'Local settings'!J109</f>
        <v>0</v>
      </c>
    </row>
    <row r="116" ht="12.75" hidden="1">
      <c r="I116" s="58">
        <f>'Local settings'!J110</f>
        <v>0</v>
      </c>
    </row>
    <row r="117" ht="12.75" hidden="1">
      <c r="I117" s="58">
        <f>'Local settings'!J111</f>
        <v>0</v>
      </c>
    </row>
    <row r="118" ht="12.75" hidden="1">
      <c r="I118" s="58">
        <f>'Local settings'!J112</f>
        <v>0</v>
      </c>
    </row>
    <row r="119" ht="12.75" hidden="1">
      <c r="I119" s="58">
        <f>'Local settings'!J113</f>
        <v>0</v>
      </c>
    </row>
    <row r="120" ht="12.75" hidden="1">
      <c r="I120" s="58">
        <f>'Local settings'!J114</f>
        <v>0</v>
      </c>
    </row>
    <row r="121" ht="12.75" hidden="1">
      <c r="I121" s="58">
        <f>'Local settings'!J115</f>
        <v>0</v>
      </c>
    </row>
    <row r="122" ht="12.75" hidden="1">
      <c r="I122" s="58">
        <f>'Local settings'!J116</f>
        <v>0</v>
      </c>
    </row>
    <row r="123" ht="12.75" hidden="1">
      <c r="I123" s="58">
        <f>'Local settings'!J117</f>
        <v>0</v>
      </c>
    </row>
    <row r="124" ht="12.75" hidden="1">
      <c r="I124" s="58">
        <f>'Local settings'!J118</f>
        <v>0</v>
      </c>
    </row>
    <row r="125" ht="12.75" hidden="1">
      <c r="I125" s="58">
        <f>'Local settings'!J119</f>
        <v>0</v>
      </c>
    </row>
    <row r="126" ht="12.75" hidden="1">
      <c r="I126" s="58">
        <f>'Local settings'!J120</f>
        <v>0</v>
      </c>
    </row>
    <row r="127" ht="12.75" hidden="1">
      <c r="I127" s="58">
        <f>'Local settings'!J121</f>
        <v>0</v>
      </c>
    </row>
    <row r="128" ht="12.75" hidden="1">
      <c r="I128" s="58">
        <f>'Local settings'!J122</f>
        <v>0</v>
      </c>
    </row>
    <row r="129" ht="12.75" hidden="1">
      <c r="I129" s="58">
        <f>'Local settings'!J123</f>
        <v>0</v>
      </c>
    </row>
    <row r="130" ht="12.75" hidden="1">
      <c r="I130" s="58">
        <f>'Local settings'!J124</f>
        <v>0</v>
      </c>
    </row>
    <row r="131" ht="12.75" hidden="1">
      <c r="I131" s="58">
        <f>'Local settings'!J125</f>
        <v>0</v>
      </c>
    </row>
    <row r="132" ht="12.75" hidden="1">
      <c r="I132" s="58">
        <f>'Local settings'!J126</f>
        <v>0</v>
      </c>
    </row>
    <row r="133" ht="12.75" hidden="1">
      <c r="I133" s="58">
        <f>'Local settings'!J127</f>
        <v>0</v>
      </c>
    </row>
    <row r="134" ht="12.75" hidden="1">
      <c r="I134" s="58">
        <f>'Local settings'!J128</f>
        <v>0</v>
      </c>
    </row>
    <row r="135" ht="12.75" hidden="1">
      <c r="I135" s="58">
        <f>'Local settings'!J129</f>
        <v>0</v>
      </c>
    </row>
    <row r="136" ht="12.75" hidden="1">
      <c r="I136" s="58">
        <f>'Local settings'!J130</f>
        <v>0</v>
      </c>
    </row>
    <row r="137" ht="12.75" hidden="1">
      <c r="I137" s="58">
        <f>'Local settings'!J131</f>
        <v>0</v>
      </c>
    </row>
    <row r="138" ht="12.75" hidden="1">
      <c r="I138" s="58">
        <f>'Local settings'!J132</f>
        <v>0</v>
      </c>
    </row>
    <row r="139" ht="12.75" hidden="1">
      <c r="I139" s="58">
        <f>'Local settings'!J133</f>
        <v>0</v>
      </c>
    </row>
    <row r="140" ht="12.75" hidden="1">
      <c r="I140" s="58">
        <f>'Local settings'!J134</f>
        <v>0</v>
      </c>
    </row>
    <row r="141" ht="12.75" hidden="1">
      <c r="I141" s="58">
        <f>'Local settings'!J135</f>
        <v>0</v>
      </c>
    </row>
    <row r="142" ht="12.75" hidden="1">
      <c r="I142" s="58">
        <f>'Local settings'!J136</f>
        <v>0</v>
      </c>
    </row>
    <row r="143" ht="12.75" hidden="1">
      <c r="I143" s="58">
        <f>'Local settings'!J137</f>
        <v>0</v>
      </c>
    </row>
    <row r="144" ht="12.75" hidden="1">
      <c r="I144" s="58">
        <f>'Local settings'!J138</f>
        <v>0</v>
      </c>
    </row>
    <row r="145" ht="12.75" hidden="1">
      <c r="I145" s="58">
        <f>'Local settings'!J139</f>
        <v>0</v>
      </c>
    </row>
    <row r="146" ht="12.75" hidden="1">
      <c r="I146" s="58">
        <f>'Local settings'!J140</f>
        <v>0</v>
      </c>
    </row>
    <row r="147" ht="12.75" hidden="1">
      <c r="I147" s="58">
        <f>'Local settings'!J141</f>
        <v>0</v>
      </c>
    </row>
    <row r="148" ht="12.75" hidden="1">
      <c r="I148" s="58">
        <f>'Local settings'!J142</f>
        <v>0</v>
      </c>
    </row>
    <row r="149" ht="12.75" hidden="1">
      <c r="I149" s="58">
        <f>'Local settings'!J143</f>
        <v>0</v>
      </c>
    </row>
    <row r="150" ht="12.75" hidden="1">
      <c r="I150" s="58">
        <f>'Local settings'!J144</f>
        <v>0</v>
      </c>
    </row>
    <row r="151" ht="12.75" hidden="1">
      <c r="I151" s="58">
        <f>'Local settings'!J145</f>
        <v>0</v>
      </c>
    </row>
    <row r="152" ht="12.75" hidden="1">
      <c r="I152" s="58">
        <f>'Local settings'!J146</f>
        <v>0</v>
      </c>
    </row>
    <row r="153" ht="12.75" hidden="1">
      <c r="I153" s="58">
        <f>'Local settings'!J147</f>
        <v>0</v>
      </c>
    </row>
    <row r="154" ht="12.75" hidden="1">
      <c r="I154" s="58">
        <f>'Local settings'!J148</f>
        <v>0</v>
      </c>
    </row>
    <row r="155" ht="12.75" hidden="1">
      <c r="I155" s="58">
        <f>'Local settings'!J149</f>
        <v>0</v>
      </c>
    </row>
    <row r="156" ht="12.75" hidden="1">
      <c r="I156" s="58">
        <f>'Local settings'!J150</f>
        <v>0</v>
      </c>
    </row>
    <row r="157" ht="12.75" hidden="1">
      <c r="I157" s="58">
        <f>'Local settings'!J151</f>
        <v>0</v>
      </c>
    </row>
    <row r="158" ht="12.75" hidden="1">
      <c r="I158" s="58">
        <f>'Local settings'!J152</f>
        <v>0</v>
      </c>
    </row>
    <row r="159" ht="12.75" hidden="1">
      <c r="I159" s="58">
        <f>'Local settings'!J153</f>
        <v>0</v>
      </c>
    </row>
    <row r="160" ht="12.75" hidden="1">
      <c r="I160" s="58">
        <f>'Local settings'!J154</f>
        <v>0</v>
      </c>
    </row>
    <row r="161" ht="12.75" hidden="1">
      <c r="I161" s="58">
        <f>'Local settings'!J155</f>
        <v>0</v>
      </c>
    </row>
    <row r="162" ht="12.75" hidden="1">
      <c r="I162" s="58">
        <f>'Local settings'!J156</f>
        <v>0</v>
      </c>
    </row>
    <row r="163" ht="12.75" hidden="1">
      <c r="I163" s="58">
        <f>'Local settings'!J157</f>
        <v>0</v>
      </c>
    </row>
    <row r="164" ht="12.75" hidden="1">
      <c r="I164" s="58">
        <f>'Local settings'!J158</f>
        <v>0</v>
      </c>
    </row>
    <row r="165" ht="12.75" hidden="1">
      <c r="I165" s="58">
        <f>'Local settings'!J159</f>
        <v>0</v>
      </c>
    </row>
    <row r="166" ht="12.75" hidden="1">
      <c r="I166" s="58">
        <f>'Local settings'!J160</f>
        <v>0</v>
      </c>
    </row>
    <row r="167" ht="12.75" hidden="1">
      <c r="I167" s="58">
        <f>'Local settings'!J161</f>
        <v>0</v>
      </c>
    </row>
    <row r="168" ht="12.75" hidden="1">
      <c r="I168" s="58">
        <f>'Local settings'!J162</f>
        <v>0</v>
      </c>
    </row>
    <row r="169" ht="12.75" hidden="1">
      <c r="I169" s="58">
        <f>'Local settings'!J163</f>
        <v>0</v>
      </c>
    </row>
    <row r="170" ht="12.75" hidden="1">
      <c r="I170" s="58">
        <f>'Local settings'!J164</f>
        <v>0</v>
      </c>
    </row>
    <row r="171" ht="12.75" hidden="1">
      <c r="I171" s="58">
        <f>'Local settings'!J165</f>
        <v>0</v>
      </c>
    </row>
    <row r="172" ht="12.75" hidden="1">
      <c r="I172" s="58">
        <f>'Local settings'!J166</f>
        <v>0</v>
      </c>
    </row>
    <row r="173" ht="12.75" hidden="1">
      <c r="I173" s="58">
        <f>'Local settings'!J167</f>
        <v>0</v>
      </c>
    </row>
    <row r="174" ht="12.75" hidden="1">
      <c r="I174" s="58">
        <f>'Local settings'!J168</f>
        <v>0</v>
      </c>
    </row>
    <row r="175" ht="12.75" hidden="1">
      <c r="I175" s="58">
        <f>'Local settings'!J169</f>
        <v>0</v>
      </c>
    </row>
    <row r="176" ht="12.75" hidden="1">
      <c r="I176" s="58">
        <f>'Local settings'!J170</f>
        <v>0</v>
      </c>
    </row>
    <row r="177" ht="12.75" hidden="1">
      <c r="I177" s="58">
        <f>'Local settings'!J171</f>
        <v>0</v>
      </c>
    </row>
    <row r="178" ht="12.75" hidden="1">
      <c r="I178" s="58">
        <f>'Local settings'!J172</f>
        <v>0</v>
      </c>
    </row>
    <row r="179" ht="12.75" hidden="1">
      <c r="I179" s="58">
        <f>'Local settings'!J173</f>
        <v>0</v>
      </c>
    </row>
    <row r="180" ht="12.75" hidden="1">
      <c r="I180" s="58">
        <f>'Local settings'!J174</f>
        <v>0</v>
      </c>
    </row>
    <row r="181" ht="12.75" hidden="1">
      <c r="I181" s="58">
        <f>'Local settings'!J175</f>
        <v>0</v>
      </c>
    </row>
    <row r="182" ht="12.75" hidden="1">
      <c r="I182" s="58">
        <f>'Local settings'!J176</f>
        <v>0</v>
      </c>
    </row>
    <row r="183" ht="12.75" hidden="1">
      <c r="I183" s="58">
        <f>'Local settings'!J177</f>
        <v>0</v>
      </c>
    </row>
    <row r="184" ht="12.75" hidden="1">
      <c r="I184" s="58">
        <f>'Local settings'!J178</f>
        <v>0</v>
      </c>
    </row>
    <row r="185" ht="12.75" hidden="1">
      <c r="I185" s="58">
        <f>'Local settings'!J179</f>
        <v>0</v>
      </c>
    </row>
    <row r="186" ht="12.75" hidden="1">
      <c r="I186" s="58">
        <f>'Local settings'!J180</f>
        <v>0</v>
      </c>
    </row>
    <row r="187" ht="12.75" hidden="1">
      <c r="I187" s="58">
        <f>'Local settings'!J181</f>
        <v>0</v>
      </c>
    </row>
    <row r="188" ht="12.75" hidden="1">
      <c r="I188" s="58">
        <f>'Local settings'!J182</f>
        <v>0</v>
      </c>
    </row>
    <row r="189" ht="12.75" hidden="1">
      <c r="I189" s="58">
        <f>'Local settings'!J183</f>
        <v>0</v>
      </c>
    </row>
    <row r="190" ht="12.75" hidden="1">
      <c r="I190" s="58">
        <f>'Local settings'!J184</f>
        <v>0</v>
      </c>
    </row>
    <row r="191" ht="12.75" hidden="1">
      <c r="I191" s="58">
        <f>'Local settings'!J185</f>
        <v>0</v>
      </c>
    </row>
    <row r="192" ht="12.75" hidden="1">
      <c r="I192" s="58">
        <f>'Local settings'!J186</f>
        <v>0</v>
      </c>
    </row>
    <row r="193" ht="12.75" hidden="1">
      <c r="I193" s="58">
        <f>'Local settings'!J187</f>
        <v>0</v>
      </c>
    </row>
    <row r="194" ht="12.75" hidden="1">
      <c r="I194" s="58">
        <f>'Local settings'!J188</f>
        <v>0</v>
      </c>
    </row>
    <row r="195" ht="12.75" hidden="1">
      <c r="I195" s="58">
        <f>'Local settings'!J189</f>
        <v>0</v>
      </c>
    </row>
    <row r="196" ht="12.75" hidden="1">
      <c r="I196" s="58">
        <f>'Local settings'!J190</f>
        <v>0</v>
      </c>
    </row>
    <row r="197" ht="12.75" hidden="1">
      <c r="I197" s="58">
        <f>'Local settings'!J191</f>
        <v>0</v>
      </c>
    </row>
    <row r="198" ht="12.75" hidden="1">
      <c r="I198" s="58">
        <f>'Local settings'!J192</f>
        <v>0</v>
      </c>
    </row>
    <row r="199" ht="12.75" hidden="1">
      <c r="I199" s="58">
        <f>'Local settings'!J193</f>
        <v>0</v>
      </c>
    </row>
    <row r="200" ht="12.75" hidden="1">
      <c r="I200" s="58">
        <f>'Local settings'!J194</f>
        <v>0</v>
      </c>
    </row>
    <row r="201" ht="12.75" hidden="1">
      <c r="I201" s="58">
        <f>'Local settings'!J195</f>
        <v>0</v>
      </c>
    </row>
    <row r="202" ht="12.75" hidden="1">
      <c r="I202" s="58">
        <f>'Local settings'!J196</f>
        <v>0</v>
      </c>
    </row>
    <row r="203" ht="12.75" hidden="1">
      <c r="I203" s="58">
        <f>'Local settings'!J197</f>
        <v>0</v>
      </c>
    </row>
    <row r="204" ht="12.75" hidden="1">
      <c r="I204" s="58">
        <f>'Local settings'!J198</f>
        <v>0</v>
      </c>
    </row>
    <row r="205" ht="12.75" hidden="1">
      <c r="I205" s="58">
        <f>'Local settings'!J199</f>
        <v>0</v>
      </c>
    </row>
    <row r="206" ht="12.75" hidden="1">
      <c r="I206" s="58">
        <f>'Local settings'!J200</f>
        <v>0</v>
      </c>
    </row>
    <row r="207" ht="12.75" hidden="1">
      <c r="I207" s="58">
        <f>'Local settings'!J201</f>
        <v>0</v>
      </c>
    </row>
    <row r="208" ht="12.75" hidden="1">
      <c r="I208" s="58">
        <f>'Local settings'!J202</f>
        <v>0</v>
      </c>
    </row>
    <row r="209" ht="12.75" hidden="1">
      <c r="I209" s="58">
        <f>'Local settings'!J203</f>
        <v>0</v>
      </c>
    </row>
    <row r="210" ht="12.75" hidden="1">
      <c r="I210" s="58">
        <f>'Local settings'!J204</f>
        <v>0</v>
      </c>
    </row>
    <row r="211" ht="12.75" hidden="1">
      <c r="I211" s="58">
        <f>'Local settings'!J205</f>
        <v>0</v>
      </c>
    </row>
    <row r="212" ht="12.75" hidden="1">
      <c r="I212" s="58">
        <f>'Local settings'!J206</f>
        <v>0</v>
      </c>
    </row>
    <row r="213" ht="12.75" hidden="1">
      <c r="I213" s="58">
        <f>'Local settings'!J207</f>
        <v>0</v>
      </c>
    </row>
    <row r="214" ht="12.75" hidden="1">
      <c r="I214" s="58">
        <f>'Local settings'!J208</f>
        <v>0</v>
      </c>
    </row>
    <row r="215" ht="12.75" hidden="1">
      <c r="I215" s="58">
        <f>'Local settings'!J209</f>
        <v>0</v>
      </c>
    </row>
    <row r="216" ht="12.75" hidden="1">
      <c r="I216" s="58">
        <f>'Local settings'!J210</f>
        <v>0</v>
      </c>
    </row>
    <row r="217" ht="12.75" hidden="1">
      <c r="I217" s="58">
        <f>'Local settings'!J211</f>
        <v>0</v>
      </c>
    </row>
    <row r="218" ht="12.75" hidden="1">
      <c r="I218" s="58">
        <f>'Local settings'!J212</f>
        <v>0</v>
      </c>
    </row>
    <row r="219" ht="12.75" hidden="1">
      <c r="I219" s="58">
        <f>'Local settings'!J213</f>
        <v>0</v>
      </c>
    </row>
    <row r="220" ht="12.75" hidden="1">
      <c r="I220" s="58">
        <f>'Local settings'!J214</f>
        <v>0</v>
      </c>
    </row>
    <row r="221" ht="12.75" hidden="1">
      <c r="I221" s="58">
        <f>'Local settings'!J215</f>
        <v>0</v>
      </c>
    </row>
    <row r="222" ht="12.75" hidden="1">
      <c r="I222" s="58">
        <f>'Local settings'!J216</f>
        <v>0</v>
      </c>
    </row>
    <row r="223" ht="12.75" hidden="1">
      <c r="I223" s="58">
        <f>'Local settings'!J217</f>
        <v>0</v>
      </c>
    </row>
    <row r="224" ht="12.75" hidden="1">
      <c r="I224" s="58">
        <f>'Local settings'!J218</f>
        <v>0</v>
      </c>
    </row>
    <row r="225" ht="12.75" hidden="1">
      <c r="I225" s="58">
        <f>'Local settings'!J219</f>
        <v>0</v>
      </c>
    </row>
    <row r="226" ht="12.75" hidden="1">
      <c r="I226" s="58">
        <f>'Local settings'!J220</f>
        <v>0</v>
      </c>
    </row>
    <row r="227" ht="12.75" hidden="1">
      <c r="I227" s="58">
        <f>'Local settings'!J221</f>
        <v>0</v>
      </c>
    </row>
    <row r="228" ht="12.75" hidden="1">
      <c r="I228" s="58">
        <f>'Local settings'!J222</f>
        <v>0</v>
      </c>
    </row>
    <row r="229" ht="12.75" hidden="1">
      <c r="I229" s="58">
        <f>'Local settings'!J223</f>
        <v>0</v>
      </c>
    </row>
    <row r="230" ht="12.75" hidden="1">
      <c r="I230" s="58">
        <f>'Local settings'!J224</f>
        <v>0</v>
      </c>
    </row>
    <row r="231" ht="12.75" hidden="1">
      <c r="I231" s="58">
        <f>'Local settings'!J225</f>
        <v>0</v>
      </c>
    </row>
    <row r="232" ht="12.75" hidden="1">
      <c r="I232" s="58">
        <f>'Local settings'!J226</f>
        <v>0</v>
      </c>
    </row>
    <row r="233" ht="12.75" hidden="1">
      <c r="I233" s="58">
        <f>'Local settings'!J227</f>
        <v>0</v>
      </c>
    </row>
    <row r="234" ht="12.75" hidden="1">
      <c r="I234" s="58">
        <f>'Local settings'!J228</f>
        <v>0</v>
      </c>
    </row>
    <row r="235" ht="12.75" hidden="1">
      <c r="I235" s="58">
        <f>'Local settings'!J229</f>
        <v>0</v>
      </c>
    </row>
    <row r="236" ht="12.75" hidden="1">
      <c r="I236" s="58">
        <f>'Local settings'!J230</f>
        <v>0</v>
      </c>
    </row>
    <row r="237" ht="12.75" hidden="1">
      <c r="I237" s="58">
        <f>'Local settings'!J231</f>
        <v>0</v>
      </c>
    </row>
    <row r="238" ht="12.75" hidden="1">
      <c r="I238" s="58">
        <f>'Local settings'!J232</f>
        <v>0</v>
      </c>
    </row>
    <row r="239" ht="12.75" hidden="1">
      <c r="I239" s="58">
        <f>'Local settings'!J233</f>
        <v>0</v>
      </c>
    </row>
    <row r="240" ht="12.75" hidden="1">
      <c r="I240" s="58">
        <f>'Local settings'!J234</f>
        <v>0</v>
      </c>
    </row>
    <row r="241" ht="12.75" hidden="1">
      <c r="I241" s="58">
        <f>'Local settings'!J235</f>
        <v>0</v>
      </c>
    </row>
    <row r="242" ht="12.75" hidden="1">
      <c r="I242" s="58">
        <f>'Local settings'!J236</f>
        <v>0</v>
      </c>
    </row>
    <row r="243" ht="12.75" hidden="1">
      <c r="I243" s="58">
        <f>'Local settings'!J237</f>
        <v>0</v>
      </c>
    </row>
    <row r="244" ht="12.75" hidden="1">
      <c r="I244" s="58">
        <f>'Local settings'!J238</f>
        <v>0</v>
      </c>
    </row>
    <row r="245" ht="12.75" hidden="1">
      <c r="I245" s="58">
        <f>'Local settings'!J239</f>
        <v>0</v>
      </c>
    </row>
    <row r="246" ht="12.75" hidden="1">
      <c r="I246" s="58">
        <f>'Local settings'!J240</f>
        <v>0</v>
      </c>
    </row>
    <row r="247" ht="12.75" hidden="1">
      <c r="I247" s="58">
        <f>'Local settings'!J241</f>
        <v>0</v>
      </c>
    </row>
    <row r="248" ht="12.75" hidden="1">
      <c r="I248" s="58">
        <f>'Local settings'!J242</f>
        <v>0</v>
      </c>
    </row>
    <row r="249" ht="12.75" hidden="1">
      <c r="I249" s="58">
        <f>'Local settings'!J243</f>
        <v>0</v>
      </c>
    </row>
    <row r="250" ht="12.75" hidden="1">
      <c r="I250" s="58">
        <f>'Local settings'!J244</f>
        <v>0</v>
      </c>
    </row>
    <row r="251" ht="12.75" hidden="1">
      <c r="I251" s="58">
        <f>'Local settings'!J245</f>
        <v>0</v>
      </c>
    </row>
    <row r="252" ht="12.75" hidden="1">
      <c r="I252" s="58">
        <f>'Local settings'!J246</f>
        <v>0</v>
      </c>
    </row>
    <row r="253" ht="12.75" hidden="1">
      <c r="I253" s="58">
        <f>'Local settings'!J247</f>
        <v>0</v>
      </c>
    </row>
    <row r="254" ht="12.75" hidden="1">
      <c r="I254" s="58">
        <f>'Local settings'!J248</f>
        <v>0</v>
      </c>
    </row>
    <row r="255" ht="12.75" hidden="1">
      <c r="I255" s="58">
        <f>'Local settings'!J249</f>
        <v>0</v>
      </c>
    </row>
    <row r="256" ht="12.75" hidden="1">
      <c r="I256" s="58">
        <f>'Local settings'!J250</f>
        <v>0</v>
      </c>
    </row>
    <row r="257" ht="12.75" hidden="1">
      <c r="I257" s="58">
        <f>'Local settings'!J251</f>
        <v>0</v>
      </c>
    </row>
    <row r="258" ht="12.75" hidden="1">
      <c r="I258" s="58">
        <f>'Local settings'!J252</f>
        <v>0</v>
      </c>
    </row>
    <row r="259" ht="12.75" hidden="1">
      <c r="I259" s="58">
        <f>'Local settings'!J253</f>
        <v>0</v>
      </c>
    </row>
    <row r="260" ht="12.75" hidden="1">
      <c r="I260" s="58">
        <f>'Local settings'!J254</f>
        <v>0</v>
      </c>
    </row>
    <row r="261" ht="12.75" hidden="1">
      <c r="I261" s="58">
        <f>'Local settings'!J255</f>
        <v>0</v>
      </c>
    </row>
    <row r="262" ht="12.75" hidden="1">
      <c r="I262" s="58">
        <f>'Local settings'!J256</f>
        <v>0</v>
      </c>
    </row>
    <row r="263" ht="12.75" hidden="1">
      <c r="I263" s="58">
        <f>'Local settings'!J257</f>
        <v>0</v>
      </c>
    </row>
    <row r="264" ht="12.75" hidden="1">
      <c r="I264" s="58">
        <f>'Local settings'!J258</f>
        <v>0</v>
      </c>
    </row>
    <row r="265" ht="12.75" hidden="1">
      <c r="I265" s="58">
        <f>'Local settings'!J259</f>
        <v>0</v>
      </c>
    </row>
    <row r="266" ht="12.75" hidden="1">
      <c r="I266" s="58">
        <f>'Local settings'!J260</f>
        <v>0</v>
      </c>
    </row>
    <row r="267" ht="12.75" hidden="1">
      <c r="I267" s="58">
        <f>'Local settings'!J261</f>
        <v>0</v>
      </c>
    </row>
    <row r="268" ht="12.75" hidden="1">
      <c r="I268" s="58">
        <f>'Local settings'!J262</f>
        <v>0</v>
      </c>
    </row>
    <row r="269" ht="12.75" hidden="1">
      <c r="I269" s="58">
        <f>'Local settings'!J263</f>
        <v>0</v>
      </c>
    </row>
    <row r="270" ht="12.75" hidden="1">
      <c r="I270" s="58">
        <f>'Local settings'!J264</f>
        <v>0</v>
      </c>
    </row>
    <row r="271" ht="12.75" hidden="1">
      <c r="I271" s="58">
        <f>'Local settings'!J265</f>
        <v>0</v>
      </c>
    </row>
    <row r="272" ht="12.75" hidden="1">
      <c r="I272" s="58">
        <f>'Local settings'!J266</f>
        <v>0</v>
      </c>
    </row>
    <row r="273" ht="12.75" hidden="1">
      <c r="I273" s="58">
        <f>'Local settings'!J267</f>
        <v>0</v>
      </c>
    </row>
    <row r="274" ht="12.75" hidden="1">
      <c r="I274" s="58">
        <f>'Local settings'!J268</f>
        <v>0</v>
      </c>
    </row>
    <row r="275" ht="12.75" hidden="1">
      <c r="I275" s="58">
        <f>'Local settings'!J269</f>
        <v>0</v>
      </c>
    </row>
    <row r="276" ht="12.75" hidden="1">
      <c r="I276" s="58">
        <f>'Local settings'!J270</f>
        <v>0</v>
      </c>
    </row>
    <row r="277" ht="12.75" hidden="1">
      <c r="I277" s="58">
        <f>'Local settings'!J271</f>
        <v>0</v>
      </c>
    </row>
    <row r="278" ht="12.75" hidden="1">
      <c r="I278" s="58">
        <f>'Local settings'!J272</f>
        <v>0</v>
      </c>
    </row>
    <row r="279" ht="12.75" hidden="1">
      <c r="I279" s="58">
        <f>'Local settings'!J273</f>
        <v>0</v>
      </c>
    </row>
    <row r="280" ht="12.75" hidden="1">
      <c r="I280" s="58">
        <f>'Local settings'!J274</f>
        <v>0</v>
      </c>
    </row>
    <row r="281" ht="12.75" hidden="1">
      <c r="I281" s="58">
        <f>'Local settings'!J275</f>
        <v>0</v>
      </c>
    </row>
    <row r="282" ht="12.75" hidden="1">
      <c r="I282" s="58">
        <f>'Local settings'!J276</f>
        <v>0</v>
      </c>
    </row>
    <row r="283" ht="12.75" hidden="1">
      <c r="I283" s="58">
        <f>'Local settings'!J277</f>
        <v>0</v>
      </c>
    </row>
    <row r="284" ht="12.75" hidden="1">
      <c r="I284" s="58">
        <f>'Local settings'!J278</f>
        <v>0</v>
      </c>
    </row>
    <row r="285" ht="12.75" hidden="1">
      <c r="I285" s="58">
        <f>'Local settings'!J279</f>
        <v>0</v>
      </c>
    </row>
    <row r="286" ht="12.75" hidden="1">
      <c r="I286" s="58">
        <f>'Local settings'!J280</f>
        <v>0</v>
      </c>
    </row>
    <row r="287" ht="12.75" hidden="1">
      <c r="I287" s="58">
        <f>'Local settings'!J281</f>
        <v>0</v>
      </c>
    </row>
    <row r="288" ht="12.75" hidden="1">
      <c r="I288" s="58">
        <f>'Local settings'!J282</f>
        <v>0</v>
      </c>
    </row>
    <row r="289" ht="12.75" hidden="1">
      <c r="I289" s="58">
        <f>'Local settings'!J283</f>
        <v>0</v>
      </c>
    </row>
    <row r="290" ht="12.75" hidden="1">
      <c r="I290" s="58">
        <f>'Local settings'!J284</f>
        <v>0</v>
      </c>
    </row>
    <row r="291" ht="12.75" hidden="1">
      <c r="I291" s="58">
        <f>'Local settings'!J285</f>
        <v>0</v>
      </c>
    </row>
    <row r="292" ht="12.75" hidden="1">
      <c r="I292" s="58">
        <f>'Local settings'!J286</f>
        <v>0</v>
      </c>
    </row>
    <row r="293" ht="12.75" hidden="1">
      <c r="I293" s="58">
        <f>'Local settings'!J287</f>
        <v>0</v>
      </c>
    </row>
    <row r="294" ht="12.75" hidden="1">
      <c r="I294" s="58">
        <f>'Local settings'!J288</f>
        <v>0</v>
      </c>
    </row>
    <row r="295" ht="12.75" hidden="1">
      <c r="I295" s="58">
        <f>'Local settings'!J289</f>
        <v>0</v>
      </c>
    </row>
    <row r="296" ht="12.75" hidden="1">
      <c r="I296" s="58">
        <f>'Local settings'!J290</f>
        <v>0</v>
      </c>
    </row>
    <row r="297" ht="12.75" hidden="1">
      <c r="I297" s="58">
        <f>'Local settings'!J291</f>
        <v>0</v>
      </c>
    </row>
    <row r="298" ht="12.75" hidden="1">
      <c r="I298" s="58">
        <f>'Local settings'!J292</f>
        <v>0</v>
      </c>
    </row>
    <row r="299" ht="12.75" hidden="1">
      <c r="I299" s="58">
        <f>'Local settings'!J293</f>
        <v>0</v>
      </c>
    </row>
    <row r="300" ht="12.75" hidden="1">
      <c r="I300" s="58">
        <f>'Local settings'!J294</f>
        <v>0</v>
      </c>
    </row>
    <row r="301" ht="12.75" hidden="1">
      <c r="I301" s="58">
        <f>'Local settings'!J295</f>
        <v>0</v>
      </c>
    </row>
    <row r="302" ht="12.75" hidden="1">
      <c r="I302" s="58">
        <f>'Local settings'!J296</f>
        <v>0</v>
      </c>
    </row>
    <row r="303" ht="12.75" hidden="1">
      <c r="I303" s="58">
        <f>'Local settings'!J297</f>
        <v>0</v>
      </c>
    </row>
    <row r="304" ht="12.75" hidden="1">
      <c r="I304" s="58">
        <f>'Local settings'!J298</f>
        <v>0</v>
      </c>
    </row>
    <row r="305" ht="12.75" hidden="1">
      <c r="I305" s="58">
        <f>'Local settings'!J299</f>
        <v>0</v>
      </c>
    </row>
    <row r="306" ht="12.75" hidden="1">
      <c r="I306" s="58">
        <f>'Local settings'!J300</f>
        <v>0</v>
      </c>
    </row>
    <row r="307" ht="12.75" hidden="1">
      <c r="I307" s="58">
        <f>'Local settings'!J301</f>
        <v>0</v>
      </c>
    </row>
    <row r="308" ht="12.75" hidden="1">
      <c r="I308" s="58">
        <f>'Local settings'!J302</f>
        <v>0</v>
      </c>
    </row>
    <row r="309" ht="12.75" hidden="1">
      <c r="I309" s="58">
        <f>'Local settings'!J303</f>
        <v>0</v>
      </c>
    </row>
    <row r="310" ht="12.75" hidden="1">
      <c r="I310" s="58">
        <f>'Local settings'!J304</f>
        <v>0</v>
      </c>
    </row>
    <row r="311" ht="12.75" hidden="1">
      <c r="I311" s="58">
        <f>'Local settings'!J305</f>
        <v>0</v>
      </c>
    </row>
    <row r="312" ht="12.75" hidden="1">
      <c r="I312" s="58">
        <f>'Local settings'!J306</f>
        <v>0</v>
      </c>
    </row>
    <row r="313" ht="12.75" hidden="1">
      <c r="I313" s="58">
        <f>'Local settings'!J307</f>
        <v>0</v>
      </c>
    </row>
    <row r="314" ht="12.75" hidden="1">
      <c r="I314" s="58">
        <f>'Local settings'!J308</f>
        <v>0</v>
      </c>
    </row>
    <row r="315" ht="12.75" hidden="1">
      <c r="I315" s="58">
        <f>'Local settings'!J309</f>
        <v>0</v>
      </c>
    </row>
    <row r="316" ht="12.75" hidden="1">
      <c r="I316" s="58">
        <f>'Local settings'!J310</f>
        <v>0</v>
      </c>
    </row>
    <row r="317" ht="12.75" hidden="1">
      <c r="I317" s="58">
        <f>'Local settings'!J311</f>
        <v>0</v>
      </c>
    </row>
    <row r="318" ht="12.75" hidden="1">
      <c r="I318" s="58">
        <f>'Local settings'!J312</f>
        <v>0</v>
      </c>
    </row>
    <row r="319" ht="12.75" hidden="1">
      <c r="I319" s="58">
        <f>'Local settings'!J313</f>
        <v>0</v>
      </c>
    </row>
    <row r="320" ht="12.75" hidden="1">
      <c r="I320" s="58">
        <f>'Local settings'!J314</f>
        <v>0</v>
      </c>
    </row>
    <row r="321" ht="12.75" hidden="1">
      <c r="I321" s="58">
        <f>'Local settings'!J315</f>
        <v>0</v>
      </c>
    </row>
    <row r="322" ht="12.75" hidden="1">
      <c r="I322" s="58">
        <f>'Local settings'!J316</f>
        <v>0</v>
      </c>
    </row>
    <row r="323" ht="12.75" hidden="1">
      <c r="I323" s="58">
        <f>'Local settings'!J317</f>
        <v>0</v>
      </c>
    </row>
    <row r="324" ht="12.75" hidden="1">
      <c r="I324" s="58">
        <f>'Local settings'!J318</f>
        <v>0</v>
      </c>
    </row>
    <row r="325" ht="12.75" hidden="1">
      <c r="I325" s="58">
        <f>'Local settings'!J319</f>
        <v>0</v>
      </c>
    </row>
    <row r="326" ht="12.75" hidden="1">
      <c r="I326" s="58">
        <f>'Local settings'!J320</f>
        <v>0</v>
      </c>
    </row>
    <row r="327" ht="12.75" hidden="1">
      <c r="I327" s="58">
        <f>'Local settings'!J321</f>
        <v>0</v>
      </c>
    </row>
    <row r="328" ht="12.75" hidden="1">
      <c r="I328" s="58">
        <f>'Local settings'!J322</f>
        <v>0</v>
      </c>
    </row>
    <row r="329" ht="12.75" hidden="1">
      <c r="I329" s="58">
        <f>'Local settings'!J323</f>
        <v>0</v>
      </c>
    </row>
    <row r="330" ht="12.75" hidden="1">
      <c r="I330" s="58">
        <f>'Local settings'!J324</f>
        <v>0</v>
      </c>
    </row>
    <row r="331" ht="12.75" hidden="1">
      <c r="I331" s="58">
        <f>'Local settings'!J325</f>
        <v>0</v>
      </c>
    </row>
    <row r="332" ht="12.75" hidden="1">
      <c r="I332" s="58">
        <f>'Local settings'!J326</f>
        <v>0</v>
      </c>
    </row>
    <row r="333" ht="12.75" hidden="1">
      <c r="I333" s="58">
        <f>'Local settings'!J327</f>
        <v>0</v>
      </c>
    </row>
    <row r="334" ht="12.75" hidden="1">
      <c r="I334" s="58">
        <f>'Local settings'!J328</f>
        <v>0</v>
      </c>
    </row>
    <row r="335" ht="12.75" hidden="1">
      <c r="I335" s="58">
        <f>'Local settings'!J329</f>
        <v>0</v>
      </c>
    </row>
    <row r="336" ht="12.75" hidden="1">
      <c r="I336" s="58">
        <f>'Local settings'!J330</f>
        <v>0</v>
      </c>
    </row>
    <row r="337" ht="12.75" hidden="1">
      <c r="I337" s="58">
        <f>'Local settings'!J331</f>
        <v>0</v>
      </c>
    </row>
    <row r="338" ht="12.75" hidden="1">
      <c r="I338" s="58">
        <f>'Local settings'!J332</f>
        <v>0</v>
      </c>
    </row>
    <row r="339" ht="12.75" hidden="1">
      <c r="I339" s="58">
        <f>'Local settings'!J333</f>
        <v>0</v>
      </c>
    </row>
    <row r="340" ht="12.75" hidden="1">
      <c r="I340" s="58">
        <f>'Local settings'!J334</f>
        <v>0</v>
      </c>
    </row>
    <row r="341" ht="12.75" hidden="1">
      <c r="I341" s="58">
        <f>'Local settings'!J335</f>
        <v>0</v>
      </c>
    </row>
    <row r="342" ht="12.75" hidden="1">
      <c r="I342" s="58">
        <f>'Local settings'!J336</f>
        <v>0</v>
      </c>
    </row>
    <row r="343" ht="12.75" hidden="1">
      <c r="I343" s="58">
        <f>'Local settings'!J337</f>
        <v>0</v>
      </c>
    </row>
    <row r="344" ht="12.75" hidden="1">
      <c r="I344" s="58">
        <f>'Local settings'!J338</f>
        <v>0</v>
      </c>
    </row>
    <row r="345" ht="12.75" hidden="1">
      <c r="I345" s="58">
        <f>'Local settings'!J339</f>
        <v>0</v>
      </c>
    </row>
    <row r="346" ht="12.75" hidden="1">
      <c r="I346" s="58">
        <f>'Local settings'!J340</f>
        <v>0</v>
      </c>
    </row>
    <row r="347" ht="12.75" hidden="1">
      <c r="I347" s="58">
        <f>'Local settings'!J341</f>
        <v>0</v>
      </c>
    </row>
    <row r="348" ht="12.75" hidden="1">
      <c r="I348" s="58">
        <f>'Local settings'!J342</f>
        <v>0</v>
      </c>
    </row>
    <row r="349" ht="12.75" hidden="1">
      <c r="I349" s="58">
        <f>'Local settings'!J343</f>
        <v>0</v>
      </c>
    </row>
    <row r="350" ht="12.75" hidden="1">
      <c r="I350" s="58">
        <f>'Local settings'!J344</f>
        <v>0</v>
      </c>
    </row>
    <row r="351" ht="12.75" hidden="1">
      <c r="I351" s="58">
        <f>'Local settings'!J345</f>
        <v>0</v>
      </c>
    </row>
    <row r="352" ht="12.75" hidden="1">
      <c r="I352" s="58">
        <f>'Local settings'!J346</f>
        <v>0</v>
      </c>
    </row>
    <row r="353" ht="12.75" hidden="1">
      <c r="I353" s="58">
        <f>'Local settings'!J347</f>
        <v>0</v>
      </c>
    </row>
    <row r="354" ht="12.75" hidden="1">
      <c r="I354" s="58">
        <f>'Local settings'!J348</f>
        <v>0</v>
      </c>
    </row>
    <row r="355" ht="12.75" hidden="1">
      <c r="I355" s="58">
        <f>'Local settings'!J349</f>
        <v>0</v>
      </c>
    </row>
    <row r="356" ht="12.75" hidden="1">
      <c r="I356" s="58">
        <f>'Local settings'!J350</f>
        <v>0</v>
      </c>
    </row>
    <row r="357" ht="12.75" hidden="1">
      <c r="I357" s="58">
        <f>'Local settings'!J351</f>
        <v>0</v>
      </c>
    </row>
    <row r="358" ht="12.75" hidden="1">
      <c r="I358" s="58">
        <f>'Local settings'!J352</f>
        <v>0</v>
      </c>
    </row>
    <row r="359" ht="12.75" hidden="1">
      <c r="I359" s="58">
        <f>'Local settings'!J353</f>
        <v>0</v>
      </c>
    </row>
    <row r="360" ht="12.75" hidden="1">
      <c r="I360" s="58">
        <f>'Local settings'!J354</f>
        <v>0</v>
      </c>
    </row>
    <row r="361" ht="12.75" hidden="1">
      <c r="I361" s="58">
        <f>'Local settings'!J355</f>
        <v>0</v>
      </c>
    </row>
    <row r="362" ht="12.75" hidden="1">
      <c r="I362" s="58">
        <f>'Local settings'!J356</f>
        <v>0</v>
      </c>
    </row>
    <row r="363" ht="12.75" hidden="1">
      <c r="I363" s="58">
        <f>'Local settings'!J357</f>
        <v>0</v>
      </c>
    </row>
    <row r="364" ht="12.75" hidden="1">
      <c r="I364" s="58">
        <f>'Local settings'!J358</f>
        <v>0</v>
      </c>
    </row>
    <row r="365" ht="12.75" hidden="1">
      <c r="I365" s="58">
        <f>'Local settings'!J359</f>
        <v>0</v>
      </c>
    </row>
    <row r="366" ht="12.75" hidden="1">
      <c r="I366" s="58">
        <f>'Local settings'!J360</f>
        <v>0</v>
      </c>
    </row>
    <row r="367" ht="12.75" hidden="1">
      <c r="I367" s="58">
        <f>'Local settings'!J361</f>
        <v>0</v>
      </c>
    </row>
    <row r="368" ht="12.75" hidden="1">
      <c r="I368" s="58">
        <f>'Local settings'!J362</f>
        <v>0</v>
      </c>
    </row>
    <row r="369" ht="12.75" hidden="1">
      <c r="I369" s="58">
        <f>'Local settings'!J363</f>
        <v>0</v>
      </c>
    </row>
    <row r="370" ht="12.75" hidden="1">
      <c r="I370" s="58">
        <f>'Local settings'!J364</f>
        <v>0</v>
      </c>
    </row>
    <row r="371" ht="12.75" hidden="1">
      <c r="I371" s="58">
        <f>'Local settings'!J365</f>
        <v>0</v>
      </c>
    </row>
    <row r="372" ht="12.75" hidden="1">
      <c r="I372" s="58">
        <f>'Local settings'!J366</f>
        <v>0</v>
      </c>
    </row>
    <row r="373" ht="12.75" hidden="1">
      <c r="I373" s="58">
        <f>'Local settings'!J367</f>
        <v>0</v>
      </c>
    </row>
    <row r="374" ht="12.75" hidden="1">
      <c r="I374" s="58">
        <f>'Local settings'!J368</f>
        <v>0</v>
      </c>
    </row>
    <row r="375" ht="12.75" hidden="1">
      <c r="I375" s="58">
        <f>'Local settings'!J369</f>
        <v>0</v>
      </c>
    </row>
    <row r="376" ht="12.75" hidden="1">
      <c r="I376" s="58">
        <f>'Local settings'!J370</f>
        <v>0</v>
      </c>
    </row>
    <row r="377" ht="12.75" hidden="1">
      <c r="I377" s="58">
        <f>'Local settings'!J371</f>
        <v>0</v>
      </c>
    </row>
    <row r="378" ht="12.75" hidden="1">
      <c r="I378" s="58">
        <f>'Local settings'!J372</f>
        <v>0</v>
      </c>
    </row>
    <row r="379" ht="12.75" hidden="1">
      <c r="I379" s="58">
        <f>'Local settings'!J373</f>
        <v>0</v>
      </c>
    </row>
    <row r="380" ht="12.75" hidden="1">
      <c r="I380" s="58">
        <f>'Local settings'!J374</f>
        <v>0</v>
      </c>
    </row>
    <row r="381" ht="12.75" hidden="1">
      <c r="I381" s="58">
        <f>'Local settings'!J375</f>
        <v>0</v>
      </c>
    </row>
    <row r="382" ht="12.75" hidden="1">
      <c r="I382" s="58">
        <f>'Local settings'!J376</f>
        <v>0</v>
      </c>
    </row>
    <row r="383" ht="12.75" hidden="1">
      <c r="I383" s="58">
        <f>'Local settings'!J377</f>
        <v>0</v>
      </c>
    </row>
    <row r="384" ht="12.75" hidden="1">
      <c r="I384" s="58">
        <f>'Local settings'!J378</f>
        <v>0</v>
      </c>
    </row>
    <row r="385" ht="12.75" hidden="1">
      <c r="I385" s="58">
        <f>'Local settings'!J379</f>
        <v>0</v>
      </c>
    </row>
    <row r="386" ht="12.75" hidden="1">
      <c r="I386" s="58">
        <f>'Local settings'!J380</f>
        <v>0</v>
      </c>
    </row>
    <row r="387" ht="12.75" hidden="1">
      <c r="I387" s="58">
        <f>'Local settings'!J381</f>
        <v>0</v>
      </c>
    </row>
    <row r="388" ht="12.75" hidden="1">
      <c r="I388" s="58">
        <f>'Local settings'!J382</f>
        <v>0</v>
      </c>
    </row>
    <row r="389" ht="12.75" hidden="1">
      <c r="I389" s="58">
        <f>'Local settings'!J383</f>
        <v>0</v>
      </c>
    </row>
    <row r="390" ht="12.75" hidden="1">
      <c r="I390" s="58">
        <f>'Local settings'!J384</f>
        <v>0</v>
      </c>
    </row>
    <row r="391" ht="12.75" hidden="1">
      <c r="I391" s="58">
        <f>'Local settings'!J385</f>
        <v>0</v>
      </c>
    </row>
    <row r="392" ht="12.75" hidden="1">
      <c r="I392" s="58">
        <f>'Local settings'!J386</f>
        <v>0</v>
      </c>
    </row>
    <row r="393" ht="12.75" hidden="1">
      <c r="I393" s="58">
        <f>'Local settings'!J387</f>
        <v>0</v>
      </c>
    </row>
    <row r="394" ht="12.75" hidden="1">
      <c r="I394" s="58">
        <f>'Local settings'!J388</f>
        <v>0</v>
      </c>
    </row>
    <row r="395" ht="12.75" hidden="1">
      <c r="I395" s="58">
        <f>'Local settings'!J389</f>
        <v>0</v>
      </c>
    </row>
    <row r="396" ht="12.75" hidden="1">
      <c r="I396" s="58">
        <f>'Local settings'!J390</f>
        <v>0</v>
      </c>
    </row>
    <row r="397" ht="12.75" hidden="1">
      <c r="I397" s="58">
        <f>'Local settings'!J391</f>
        <v>0</v>
      </c>
    </row>
    <row r="398" ht="12.75" hidden="1">
      <c r="I398" s="58">
        <f>'Local settings'!J392</f>
        <v>0</v>
      </c>
    </row>
    <row r="399" ht="12.75" hidden="1">
      <c r="I399" s="58">
        <f>'Local settings'!J393</f>
        <v>0</v>
      </c>
    </row>
    <row r="400" ht="12.75" hidden="1">
      <c r="I400" s="58">
        <f>'Local settings'!J394</f>
        <v>0</v>
      </c>
    </row>
    <row r="401" ht="12.75" hidden="1">
      <c r="I401" s="58">
        <f>'Local settings'!J395</f>
        <v>0</v>
      </c>
    </row>
    <row r="402" ht="12.75" hidden="1">
      <c r="I402" s="58">
        <f>'Local settings'!J396</f>
        <v>0</v>
      </c>
    </row>
    <row r="403" ht="12.75" hidden="1">
      <c r="I403" s="58">
        <f>'Local settings'!J397</f>
        <v>0</v>
      </c>
    </row>
    <row r="404" ht="12.75" hidden="1">
      <c r="I404" s="58">
        <f>'Local settings'!J398</f>
        <v>0</v>
      </c>
    </row>
    <row r="405" ht="12.75" hidden="1">
      <c r="I405" s="58">
        <f>'Local settings'!J399</f>
        <v>0</v>
      </c>
    </row>
    <row r="406" ht="12.75" hidden="1">
      <c r="I406" s="58">
        <f>'Local settings'!J400</f>
        <v>0</v>
      </c>
    </row>
    <row r="407" ht="12.75" hidden="1">
      <c r="I407" s="58">
        <f>'Local settings'!J401</f>
        <v>0</v>
      </c>
    </row>
    <row r="408" ht="12.75" hidden="1">
      <c r="I408" s="58">
        <f>'Local settings'!J402</f>
        <v>0</v>
      </c>
    </row>
    <row r="409" ht="12.75" hidden="1">
      <c r="I409" s="58">
        <f>'Local settings'!J403</f>
        <v>0</v>
      </c>
    </row>
    <row r="410" ht="12.75" hidden="1">
      <c r="I410" s="58">
        <f>'Local settings'!J404</f>
        <v>0</v>
      </c>
    </row>
    <row r="411" ht="12.75" hidden="1">
      <c r="I411" s="58">
        <f>'Local settings'!J405</f>
        <v>0</v>
      </c>
    </row>
    <row r="412" ht="12.75" hidden="1">
      <c r="I412" s="58">
        <f>'Local settings'!J406</f>
        <v>0</v>
      </c>
    </row>
    <row r="413" ht="12.75" hidden="1">
      <c r="I413" s="58">
        <f>'Local settings'!J407</f>
        <v>0</v>
      </c>
    </row>
    <row r="414" ht="12.75" hidden="1">
      <c r="I414" s="58">
        <f>'Local settings'!J408</f>
        <v>0</v>
      </c>
    </row>
    <row r="415" ht="12.75" hidden="1">
      <c r="I415" s="58">
        <f>'Local settings'!J409</f>
        <v>0</v>
      </c>
    </row>
    <row r="416" ht="12.75" hidden="1">
      <c r="I416" s="58">
        <f>'Local settings'!J410</f>
        <v>0</v>
      </c>
    </row>
    <row r="417" ht="12.75" hidden="1">
      <c r="I417" s="58">
        <f>'Local settings'!J411</f>
        <v>0</v>
      </c>
    </row>
    <row r="418" ht="12.75" hidden="1">
      <c r="I418" s="58">
        <f>'Local settings'!J412</f>
        <v>0</v>
      </c>
    </row>
    <row r="419" ht="12.75" hidden="1">
      <c r="I419" s="58">
        <f>'Local settings'!J413</f>
        <v>0</v>
      </c>
    </row>
    <row r="420" ht="12.75" hidden="1">
      <c r="I420" s="58">
        <f>'Local settings'!J414</f>
        <v>0</v>
      </c>
    </row>
    <row r="421" ht="12.75" hidden="1">
      <c r="I421" s="58">
        <f>'Local settings'!J415</f>
        <v>0</v>
      </c>
    </row>
    <row r="422" ht="12.75" hidden="1">
      <c r="I422" s="58">
        <f>'Local settings'!J416</f>
        <v>0</v>
      </c>
    </row>
    <row r="423" ht="12.75" hidden="1">
      <c r="I423" s="58">
        <f>'Local settings'!J417</f>
        <v>0</v>
      </c>
    </row>
    <row r="424" ht="12.75" hidden="1">
      <c r="I424" s="58">
        <f>'Local settings'!J418</f>
        <v>0</v>
      </c>
    </row>
    <row r="425" ht="12.75" hidden="1">
      <c r="I425" s="58">
        <f>'Local settings'!J419</f>
        <v>0</v>
      </c>
    </row>
    <row r="426" ht="12.75" hidden="1">
      <c r="I426" s="58">
        <f>'Local settings'!J420</f>
        <v>0</v>
      </c>
    </row>
    <row r="427" ht="12.75" hidden="1">
      <c r="I427" s="58">
        <f>'Local settings'!J421</f>
        <v>0</v>
      </c>
    </row>
    <row r="428" ht="12.75" hidden="1">
      <c r="I428" s="58">
        <f>'Local settings'!J422</f>
        <v>0</v>
      </c>
    </row>
    <row r="429" ht="12.75" hidden="1">
      <c r="I429" s="58">
        <f>'Local settings'!J423</f>
        <v>0</v>
      </c>
    </row>
    <row r="430" ht="12.75" hidden="1">
      <c r="I430" s="58">
        <f>'Local settings'!J424</f>
        <v>0</v>
      </c>
    </row>
    <row r="431" ht="12.75" hidden="1">
      <c r="I431" s="58">
        <f>'Local settings'!J425</f>
        <v>0</v>
      </c>
    </row>
    <row r="432" ht="12.75" hidden="1">
      <c r="I432" s="58">
        <f>'Local settings'!J426</f>
        <v>0</v>
      </c>
    </row>
    <row r="433" ht="12.75" hidden="1">
      <c r="I433" s="58">
        <f>'Local settings'!J427</f>
        <v>0</v>
      </c>
    </row>
    <row r="434" ht="12.75" hidden="1">
      <c r="I434" s="58">
        <f>'Local settings'!J428</f>
        <v>0</v>
      </c>
    </row>
    <row r="435" ht="12.75" hidden="1">
      <c r="I435" s="58">
        <f>'Local settings'!J429</f>
        <v>0</v>
      </c>
    </row>
    <row r="436" ht="12.75" hidden="1">
      <c r="I436" s="58">
        <f>'Local settings'!J430</f>
        <v>0</v>
      </c>
    </row>
    <row r="437" ht="12.75" hidden="1">
      <c r="I437" s="58">
        <f>'Local settings'!J431</f>
        <v>0</v>
      </c>
    </row>
    <row r="438" ht="12.75" hidden="1">
      <c r="I438" s="58">
        <f>'Local settings'!J432</f>
        <v>0</v>
      </c>
    </row>
    <row r="439" ht="12.75" hidden="1">
      <c r="I439" s="58">
        <f>'Local settings'!J433</f>
        <v>0</v>
      </c>
    </row>
    <row r="440" ht="12.75" hidden="1">
      <c r="I440" s="58">
        <f>'Local settings'!J434</f>
        <v>0</v>
      </c>
    </row>
    <row r="441" ht="12.75" hidden="1">
      <c r="I441" s="58">
        <f>'Local settings'!J435</f>
        <v>0</v>
      </c>
    </row>
    <row r="442" ht="12.75" hidden="1">
      <c r="I442" s="58">
        <f>'Local settings'!J436</f>
        <v>0</v>
      </c>
    </row>
    <row r="443" ht="12.75" hidden="1">
      <c r="I443" s="58">
        <f>'Local settings'!J437</f>
        <v>0</v>
      </c>
    </row>
    <row r="444" ht="12.75" hidden="1">
      <c r="I444" s="58">
        <f>'Local settings'!J438</f>
        <v>0</v>
      </c>
    </row>
    <row r="445" ht="12.75" hidden="1">
      <c r="I445" s="58">
        <f>'Local settings'!J439</f>
        <v>0</v>
      </c>
    </row>
    <row r="446" ht="12.75" hidden="1">
      <c r="I446" s="58">
        <f>'Local settings'!J440</f>
        <v>0</v>
      </c>
    </row>
    <row r="447" ht="12.75" hidden="1">
      <c r="I447" s="58">
        <f>'Local settings'!J441</f>
        <v>0</v>
      </c>
    </row>
    <row r="448" ht="12.75" hidden="1">
      <c r="I448" s="58">
        <f>'Local settings'!J442</f>
        <v>0</v>
      </c>
    </row>
    <row r="449" ht="12.75" hidden="1">
      <c r="I449" s="58">
        <f>'Local settings'!J443</f>
        <v>0</v>
      </c>
    </row>
    <row r="450" ht="12.75" hidden="1">
      <c r="I450" s="58">
        <f>'Local settings'!J444</f>
        <v>0</v>
      </c>
    </row>
    <row r="451" ht="12.75" hidden="1">
      <c r="I451" s="58">
        <f>'Local settings'!J445</f>
        <v>0</v>
      </c>
    </row>
    <row r="452" ht="12.75" hidden="1">
      <c r="I452" s="58">
        <f>'Local settings'!J446</f>
        <v>0</v>
      </c>
    </row>
    <row r="453" ht="12.75" hidden="1">
      <c r="I453" s="58">
        <f>'Local settings'!J447</f>
        <v>0</v>
      </c>
    </row>
    <row r="454" ht="12.75" hidden="1">
      <c r="I454" s="58">
        <f>'Local settings'!J448</f>
        <v>0</v>
      </c>
    </row>
    <row r="455" ht="12.75" hidden="1">
      <c r="I455" s="58">
        <f>'Local settings'!J449</f>
        <v>0</v>
      </c>
    </row>
    <row r="456" ht="12.75" hidden="1">
      <c r="I456" s="58">
        <f>'Local settings'!J450</f>
        <v>0</v>
      </c>
    </row>
    <row r="457" ht="12.75" hidden="1">
      <c r="I457" s="58">
        <f>'Local settings'!J451</f>
        <v>0</v>
      </c>
    </row>
    <row r="458" ht="12.75" hidden="1">
      <c r="I458" s="58">
        <f>'Local settings'!J452</f>
        <v>0</v>
      </c>
    </row>
    <row r="459" ht="12.75" hidden="1">
      <c r="I459" s="58">
        <f>'Local settings'!J453</f>
        <v>0</v>
      </c>
    </row>
    <row r="460" ht="12.75" hidden="1">
      <c r="I460" s="58">
        <f>'Local settings'!J454</f>
        <v>0</v>
      </c>
    </row>
    <row r="461" ht="12.75" hidden="1">
      <c r="I461" s="58">
        <f>'Local settings'!J455</f>
        <v>0</v>
      </c>
    </row>
    <row r="462" ht="12.75" hidden="1">
      <c r="I462" s="58">
        <f>'Local settings'!J456</f>
        <v>0</v>
      </c>
    </row>
    <row r="463" ht="12.75" hidden="1">
      <c r="I463" s="58">
        <f>'Local settings'!J457</f>
        <v>0</v>
      </c>
    </row>
    <row r="464" ht="12.75" hidden="1">
      <c r="I464" s="58">
        <f>'Local settings'!J458</f>
        <v>0</v>
      </c>
    </row>
    <row r="465" ht="12.75" hidden="1">
      <c r="I465" s="58">
        <f>'Local settings'!J459</f>
        <v>0</v>
      </c>
    </row>
    <row r="466" ht="12.75" hidden="1">
      <c r="I466" s="58">
        <f>'Local settings'!J460</f>
        <v>0</v>
      </c>
    </row>
    <row r="467" ht="12.75" hidden="1">
      <c r="I467" s="58">
        <f>'Local settings'!J461</f>
        <v>0</v>
      </c>
    </row>
    <row r="468" ht="12.75" hidden="1">
      <c r="I468" s="58">
        <f>'Local settings'!J462</f>
        <v>0</v>
      </c>
    </row>
    <row r="469" ht="12.75" hidden="1">
      <c r="I469" s="58">
        <f>'Local settings'!J463</f>
        <v>0</v>
      </c>
    </row>
    <row r="470" ht="12.75" hidden="1">
      <c r="I470" s="58">
        <f>'Local settings'!J464</f>
        <v>0</v>
      </c>
    </row>
    <row r="471" ht="12.75" hidden="1">
      <c r="I471" s="58">
        <f>'Local settings'!J465</f>
        <v>0</v>
      </c>
    </row>
    <row r="472" ht="12.75" hidden="1">
      <c r="I472" s="58">
        <f>'Local settings'!J466</f>
        <v>0</v>
      </c>
    </row>
    <row r="473" ht="12.75" hidden="1">
      <c r="I473" s="58">
        <f>'Local settings'!J467</f>
        <v>0</v>
      </c>
    </row>
    <row r="474" ht="12.75" hidden="1">
      <c r="I474" s="58">
        <f>'Local settings'!J468</f>
        <v>0</v>
      </c>
    </row>
    <row r="475" ht="12.75" hidden="1">
      <c r="I475" s="58">
        <f>'Local settings'!J469</f>
        <v>0</v>
      </c>
    </row>
    <row r="476" ht="12.75" hidden="1">
      <c r="I476" s="58">
        <f>'Local settings'!J470</f>
        <v>0</v>
      </c>
    </row>
    <row r="477" ht="12.75" hidden="1">
      <c r="I477" s="58">
        <f>'Local settings'!J471</f>
        <v>0</v>
      </c>
    </row>
    <row r="478" ht="12.75" hidden="1">
      <c r="I478" s="58">
        <f>'Local settings'!J472</f>
        <v>0</v>
      </c>
    </row>
    <row r="479" ht="12.75" hidden="1">
      <c r="I479" s="58">
        <f>'Local settings'!J473</f>
        <v>0</v>
      </c>
    </row>
    <row r="480" ht="12.75" hidden="1">
      <c r="I480" s="58">
        <f>'Local settings'!J474</f>
        <v>0</v>
      </c>
    </row>
    <row r="481" ht="12.75" hidden="1">
      <c r="I481" s="58">
        <f>'Local settings'!J475</f>
        <v>0</v>
      </c>
    </row>
    <row r="482" ht="12.75" hidden="1">
      <c r="I482" s="58">
        <f>'Local settings'!J476</f>
        <v>0</v>
      </c>
    </row>
    <row r="483" ht="12.75" hidden="1">
      <c r="I483" s="58">
        <f>'Local settings'!J477</f>
        <v>0</v>
      </c>
    </row>
    <row r="484" ht="12.75" hidden="1">
      <c r="I484" s="58">
        <f>'Local settings'!J478</f>
        <v>0</v>
      </c>
    </row>
    <row r="485" ht="12.75" hidden="1">
      <c r="I485" s="58">
        <f>'Local settings'!J479</f>
        <v>0</v>
      </c>
    </row>
    <row r="486" ht="12.75" hidden="1">
      <c r="I486" s="58">
        <f>'Local settings'!J480</f>
        <v>0</v>
      </c>
    </row>
    <row r="487" ht="12.75" hidden="1">
      <c r="I487" s="58">
        <f>'Local settings'!J481</f>
        <v>0</v>
      </c>
    </row>
    <row r="488" ht="12.75" hidden="1">
      <c r="I488" s="58">
        <f>'Local settings'!J482</f>
        <v>0</v>
      </c>
    </row>
    <row r="489" ht="12.75" hidden="1">
      <c r="I489" s="58">
        <f>'Local settings'!J483</f>
        <v>0</v>
      </c>
    </row>
    <row r="490" ht="12.75" hidden="1">
      <c r="I490" s="58">
        <f>'Local settings'!J484</f>
        <v>0</v>
      </c>
    </row>
    <row r="491" ht="12.75" hidden="1">
      <c r="I491" s="58">
        <f>'Local settings'!J485</f>
        <v>0</v>
      </c>
    </row>
    <row r="492" ht="12.75" hidden="1">
      <c r="I492" s="58">
        <f>'Local settings'!J486</f>
        <v>0</v>
      </c>
    </row>
    <row r="493" ht="12.75" hidden="1">
      <c r="I493" s="58">
        <f>'Local settings'!J487</f>
        <v>0</v>
      </c>
    </row>
    <row r="494" ht="12.75" hidden="1">
      <c r="I494" s="58">
        <f>'Local settings'!J488</f>
        <v>0</v>
      </c>
    </row>
    <row r="495" ht="12.75" hidden="1">
      <c r="I495" s="58">
        <f>'Local settings'!J489</f>
        <v>0</v>
      </c>
    </row>
    <row r="496" ht="12.75" hidden="1">
      <c r="I496" s="58">
        <f>'Local settings'!J490</f>
        <v>0</v>
      </c>
    </row>
    <row r="497" ht="12.75" hidden="1">
      <c r="I497" s="58">
        <f>'Local settings'!J491</f>
        <v>0</v>
      </c>
    </row>
    <row r="498" ht="12.75" hidden="1">
      <c r="I498" s="58">
        <f>'Local settings'!J492</f>
        <v>0</v>
      </c>
    </row>
    <row r="499" ht="12.75" hidden="1">
      <c r="I499" s="58">
        <f>'Local settings'!J493</f>
        <v>0</v>
      </c>
    </row>
    <row r="500" ht="12.75" hidden="1">
      <c r="I500" s="58">
        <f>'Local settings'!J494</f>
        <v>0</v>
      </c>
    </row>
    <row r="501" ht="12.75" hidden="1">
      <c r="I501" s="58">
        <f>'Local settings'!J495</f>
        <v>0</v>
      </c>
    </row>
    <row r="502" ht="12.75" hidden="1">
      <c r="I502" s="58">
        <f>'Local settings'!J496</f>
        <v>0</v>
      </c>
    </row>
    <row r="503" ht="12.75" hidden="1">
      <c r="I503" s="58">
        <f>'Local settings'!J497</f>
        <v>0</v>
      </c>
    </row>
    <row r="504" ht="12.75" hidden="1">
      <c r="I504" s="58">
        <f>'Local settings'!J498</f>
        <v>0</v>
      </c>
    </row>
    <row r="505" ht="12.75" hidden="1">
      <c r="I505" s="58">
        <f>'Local settings'!J499</f>
        <v>0</v>
      </c>
    </row>
    <row r="506" ht="12.75" hidden="1">
      <c r="I506" s="58">
        <f>'Local settings'!J500</f>
        <v>0</v>
      </c>
    </row>
    <row r="507" ht="12.75" hidden="1">
      <c r="I507" s="58">
        <f>'Local settings'!J501</f>
        <v>0</v>
      </c>
    </row>
    <row r="508" ht="12.75" hidden="1">
      <c r="I508" s="58">
        <f>'Local settings'!J502</f>
        <v>0</v>
      </c>
    </row>
    <row r="509" ht="12.75" hidden="1">
      <c r="I509" s="58">
        <f>'Local settings'!J503</f>
        <v>0</v>
      </c>
    </row>
    <row r="510" ht="12.75" hidden="1">
      <c r="I510" s="58">
        <f>'Local settings'!J504</f>
        <v>0</v>
      </c>
    </row>
    <row r="511" ht="12.75" hidden="1">
      <c r="I511" s="58">
        <f>'Local settings'!J505</f>
        <v>0</v>
      </c>
    </row>
    <row r="512" ht="12.75" hidden="1">
      <c r="I512" s="58">
        <f>'Local settings'!J506</f>
        <v>0</v>
      </c>
    </row>
    <row r="513" ht="12.75" hidden="1">
      <c r="I513" s="58">
        <f>'Local settings'!J507</f>
        <v>0</v>
      </c>
    </row>
    <row r="514" ht="12.75" hidden="1">
      <c r="I514" s="58">
        <f>'Local settings'!J508</f>
        <v>0</v>
      </c>
    </row>
    <row r="515" ht="12.75" hidden="1">
      <c r="I515" s="58">
        <f>'Local settings'!J509</f>
        <v>0</v>
      </c>
    </row>
    <row r="516" ht="12.75" hidden="1">
      <c r="I516" s="58">
        <f>'Local settings'!J510</f>
        <v>0</v>
      </c>
    </row>
    <row r="517" ht="12.75" hidden="1">
      <c r="I517" s="58">
        <f>'Local settings'!J511</f>
        <v>0</v>
      </c>
    </row>
    <row r="518" ht="12.75" hidden="1">
      <c r="I518" s="58">
        <f>'Local settings'!J512</f>
        <v>0</v>
      </c>
    </row>
    <row r="519" ht="12.75" hidden="1">
      <c r="I519" s="58">
        <f>'Local settings'!J513</f>
        <v>0</v>
      </c>
    </row>
    <row r="520" ht="12.75" hidden="1">
      <c r="I520" s="58">
        <f>'Local settings'!J514</f>
        <v>0</v>
      </c>
    </row>
    <row r="521" ht="12.75" hidden="1">
      <c r="I521" s="58">
        <f>'Local settings'!J515</f>
        <v>0</v>
      </c>
    </row>
    <row r="522" ht="12.75" hidden="1">
      <c r="I522" s="58">
        <f>'Local settings'!J516</f>
        <v>0</v>
      </c>
    </row>
    <row r="523" ht="12.75" hidden="1">
      <c r="I523" s="58">
        <f>'Local settings'!J517</f>
        <v>0</v>
      </c>
    </row>
    <row r="524" ht="12.75" hidden="1">
      <c r="I524" s="58">
        <f>'Local settings'!J518</f>
        <v>0</v>
      </c>
    </row>
    <row r="525" ht="12.75" hidden="1">
      <c r="I525" s="58">
        <f>'Local settings'!J519</f>
        <v>0</v>
      </c>
    </row>
    <row r="526" ht="12.75" hidden="1">
      <c r="I526" s="58">
        <f>'Local settings'!J520</f>
        <v>0</v>
      </c>
    </row>
    <row r="527" ht="12.75" hidden="1">
      <c r="I527" s="58">
        <f>'Local settings'!J521</f>
        <v>0</v>
      </c>
    </row>
    <row r="528" ht="12.75" hidden="1">
      <c r="I528" s="58">
        <f>'Local settings'!J522</f>
        <v>0</v>
      </c>
    </row>
    <row r="529" ht="12.75" hidden="1">
      <c r="I529" s="58">
        <f>'Local settings'!J523</f>
        <v>0</v>
      </c>
    </row>
    <row r="530" ht="12.75" hidden="1">
      <c r="I530" s="58">
        <f>'Local settings'!J524</f>
        <v>0</v>
      </c>
    </row>
    <row r="531" ht="12.75" hidden="1">
      <c r="I531" s="58">
        <f>'Local settings'!J525</f>
        <v>0</v>
      </c>
    </row>
    <row r="532" ht="12.75" hidden="1">
      <c r="I532" s="58">
        <f>'Local settings'!J526</f>
        <v>0</v>
      </c>
    </row>
    <row r="533" ht="12.75" hidden="1">
      <c r="I533" s="58">
        <f>'Local settings'!J527</f>
        <v>0</v>
      </c>
    </row>
    <row r="534" ht="12.75" hidden="1">
      <c r="I534" s="58">
        <f>'Local settings'!J528</f>
        <v>0</v>
      </c>
    </row>
    <row r="535" ht="12.75" hidden="1">
      <c r="I535" s="58">
        <f>'Local settings'!J529</f>
        <v>0</v>
      </c>
    </row>
    <row r="536" ht="12.75" hidden="1">
      <c r="I536" s="58">
        <f>'Local settings'!J530</f>
        <v>0</v>
      </c>
    </row>
    <row r="537" ht="12.75" hidden="1">
      <c r="I537" s="58">
        <f>'Local settings'!J531</f>
        <v>0</v>
      </c>
    </row>
    <row r="538" ht="12.75" hidden="1">
      <c r="I538" s="58">
        <f>'Local settings'!J532</f>
        <v>0</v>
      </c>
    </row>
    <row r="539" ht="12.75" hidden="1">
      <c r="I539" s="58">
        <f>'Local settings'!J533</f>
        <v>0</v>
      </c>
    </row>
    <row r="540" ht="12.75" hidden="1">
      <c r="I540" s="58">
        <f>'Local settings'!J534</f>
        <v>0</v>
      </c>
    </row>
    <row r="541" ht="12.75" hidden="1">
      <c r="I541" s="58">
        <f>'Local settings'!J535</f>
        <v>0</v>
      </c>
    </row>
    <row r="542" ht="12.75" hidden="1">
      <c r="I542" s="58">
        <f>'Local settings'!J536</f>
        <v>0</v>
      </c>
    </row>
    <row r="543" ht="12.75" hidden="1">
      <c r="I543" s="58">
        <f>'Local settings'!J537</f>
        <v>0</v>
      </c>
    </row>
    <row r="544" ht="12.75" hidden="1">
      <c r="I544" s="58">
        <f>'Local settings'!J538</f>
        <v>0</v>
      </c>
    </row>
    <row r="545" ht="12.75" hidden="1">
      <c r="I545" s="58">
        <f>'Local settings'!J539</f>
        <v>0</v>
      </c>
    </row>
    <row r="546" ht="12.75" hidden="1">
      <c r="I546" s="58">
        <f>'Local settings'!J540</f>
        <v>0</v>
      </c>
    </row>
    <row r="547" ht="12.75" hidden="1">
      <c r="I547" s="58">
        <f>'Local settings'!J541</f>
        <v>0</v>
      </c>
    </row>
    <row r="548" ht="12.75" hidden="1">
      <c r="I548" s="58">
        <f>'Local settings'!J542</f>
        <v>0</v>
      </c>
    </row>
    <row r="549" ht="12.75" hidden="1">
      <c r="I549" s="58">
        <f>'Local settings'!J543</f>
        <v>0</v>
      </c>
    </row>
    <row r="550" ht="12.75" hidden="1">
      <c r="I550" s="58">
        <f>'Local settings'!J544</f>
        <v>0</v>
      </c>
    </row>
    <row r="551" ht="12.75" hidden="1">
      <c r="I551" s="58">
        <f>'Local settings'!J545</f>
        <v>0</v>
      </c>
    </row>
    <row r="552" ht="12.75" hidden="1">
      <c r="I552" s="58">
        <f>'Local settings'!J546</f>
        <v>0</v>
      </c>
    </row>
    <row r="553" ht="12.75" hidden="1">
      <c r="I553" s="58">
        <f>'Local settings'!J547</f>
        <v>0</v>
      </c>
    </row>
    <row r="554" ht="12.75" hidden="1">
      <c r="I554" s="58">
        <f>'Local settings'!J548</f>
        <v>0</v>
      </c>
    </row>
    <row r="555" ht="12.75" hidden="1">
      <c r="I555" s="58">
        <f>'Local settings'!J549</f>
        <v>0</v>
      </c>
    </row>
    <row r="556" ht="12.75" hidden="1">
      <c r="I556" s="58">
        <f>'Local settings'!J550</f>
        <v>0</v>
      </c>
    </row>
    <row r="557" ht="12.75" hidden="1">
      <c r="I557" s="58">
        <f>'Local settings'!J551</f>
        <v>0</v>
      </c>
    </row>
    <row r="558" ht="12.75" hidden="1">
      <c r="I558" s="58">
        <f>'Local settings'!J552</f>
        <v>0</v>
      </c>
    </row>
    <row r="559" ht="12.75" hidden="1">
      <c r="I559" s="58">
        <f>'Local settings'!J553</f>
        <v>0</v>
      </c>
    </row>
    <row r="560" ht="12.75" hidden="1">
      <c r="I560" s="58">
        <f>'Local settings'!J554</f>
        <v>0</v>
      </c>
    </row>
    <row r="561" ht="12.75" hidden="1">
      <c r="I561" s="58">
        <f>'Local settings'!J555</f>
        <v>0</v>
      </c>
    </row>
    <row r="562" ht="12.75" hidden="1">
      <c r="I562" s="58">
        <f>'Local settings'!J556</f>
        <v>0</v>
      </c>
    </row>
    <row r="563" ht="12.75" hidden="1">
      <c r="I563" s="58">
        <f>'Local settings'!J557</f>
        <v>0</v>
      </c>
    </row>
    <row r="564" ht="12.75" hidden="1">
      <c r="I564" s="58">
        <f>'Local settings'!J558</f>
        <v>0</v>
      </c>
    </row>
    <row r="565" ht="12.75" hidden="1">
      <c r="I565" s="58">
        <f>'Local settings'!J559</f>
        <v>0</v>
      </c>
    </row>
    <row r="566" ht="12.75" hidden="1">
      <c r="I566" s="58">
        <f>'Local settings'!J560</f>
        <v>0</v>
      </c>
    </row>
    <row r="567" ht="12.75" hidden="1">
      <c r="I567" s="58">
        <f>'Local settings'!J561</f>
        <v>0</v>
      </c>
    </row>
    <row r="568" ht="12.75" hidden="1">
      <c r="I568" s="58">
        <f>'Local settings'!J562</f>
        <v>0</v>
      </c>
    </row>
    <row r="569" ht="12.75" hidden="1">
      <c r="I569" s="58">
        <f>'Local settings'!J563</f>
        <v>0</v>
      </c>
    </row>
    <row r="570" ht="12.75" hidden="1">
      <c r="I570" s="58">
        <f>'Local settings'!J564</f>
        <v>0</v>
      </c>
    </row>
    <row r="571" ht="12.75" hidden="1">
      <c r="I571" s="58">
        <f>'Local settings'!J565</f>
        <v>0</v>
      </c>
    </row>
    <row r="572" ht="12.75" hidden="1">
      <c r="I572" s="58">
        <f>'Local settings'!J566</f>
        <v>0</v>
      </c>
    </row>
    <row r="573" ht="12.75" hidden="1">
      <c r="I573" s="58">
        <f>'Local settings'!J567</f>
        <v>0</v>
      </c>
    </row>
    <row r="574" ht="12.75" hidden="1">
      <c r="I574" s="58">
        <f>'Local settings'!J568</f>
        <v>0</v>
      </c>
    </row>
    <row r="575" ht="12.75" hidden="1">
      <c r="I575" s="58">
        <f>'Local settings'!J569</f>
        <v>0</v>
      </c>
    </row>
    <row r="576" ht="12.75" hidden="1">
      <c r="I576" s="58">
        <f>'Local settings'!J570</f>
        <v>0</v>
      </c>
    </row>
    <row r="577" ht="12.75" hidden="1">
      <c r="I577" s="58">
        <f>'Local settings'!J571</f>
        <v>0</v>
      </c>
    </row>
    <row r="578" ht="12.75" hidden="1">
      <c r="I578" s="58">
        <f>'Local settings'!J572</f>
        <v>0</v>
      </c>
    </row>
    <row r="579" ht="12.75" hidden="1">
      <c r="I579" s="58">
        <f>'Local settings'!J573</f>
        <v>0</v>
      </c>
    </row>
    <row r="580" ht="12.75" hidden="1">
      <c r="I580" s="58">
        <f>'Local settings'!J574</f>
        <v>0</v>
      </c>
    </row>
    <row r="581" ht="12.75" hidden="1">
      <c r="I581" s="58">
        <f>'Local settings'!J575</f>
        <v>0</v>
      </c>
    </row>
    <row r="582" ht="12.75" hidden="1">
      <c r="I582" s="58">
        <f>'Local settings'!J576</f>
        <v>0</v>
      </c>
    </row>
    <row r="583" ht="12.75" hidden="1">
      <c r="I583" s="58">
        <f>'Local settings'!J577</f>
        <v>0</v>
      </c>
    </row>
    <row r="584" ht="12.75" hidden="1">
      <c r="I584" s="58">
        <f>'Local settings'!J578</f>
        <v>0</v>
      </c>
    </row>
    <row r="585" ht="12.75" hidden="1">
      <c r="I585" s="58">
        <f>'Local settings'!J579</f>
        <v>0</v>
      </c>
    </row>
    <row r="586" ht="12.75" hidden="1">
      <c r="I586" s="58">
        <f>'Local settings'!J580</f>
        <v>0</v>
      </c>
    </row>
    <row r="587" ht="12.75" hidden="1">
      <c r="I587" s="58">
        <f>'Local settings'!J581</f>
        <v>0</v>
      </c>
    </row>
    <row r="588" ht="12.75" hidden="1">
      <c r="I588" s="58">
        <f>'Local settings'!J582</f>
        <v>0</v>
      </c>
    </row>
    <row r="589" ht="12.75" hidden="1">
      <c r="I589" s="58">
        <f>'Local settings'!J583</f>
        <v>0</v>
      </c>
    </row>
    <row r="590" ht="12.75" hidden="1">
      <c r="I590" s="58">
        <f>'Local settings'!J584</f>
        <v>0</v>
      </c>
    </row>
    <row r="591" ht="12.75" hidden="1">
      <c r="I591" s="58">
        <f>'Local settings'!J585</f>
        <v>0</v>
      </c>
    </row>
    <row r="592" ht="12.75" hidden="1">
      <c r="I592" s="58">
        <f>'Local settings'!J586</f>
        <v>0</v>
      </c>
    </row>
    <row r="593" ht="12.75" hidden="1">
      <c r="I593" s="58">
        <f>'Local settings'!J587</f>
        <v>0</v>
      </c>
    </row>
    <row r="594" ht="12.75" hidden="1">
      <c r="I594" s="58">
        <f>'Local settings'!J588</f>
        <v>0</v>
      </c>
    </row>
    <row r="595" ht="12.75" hidden="1">
      <c r="I595" s="58">
        <f>'Local settings'!J589</f>
        <v>0</v>
      </c>
    </row>
    <row r="596" ht="12.75" hidden="1">
      <c r="I596" s="58">
        <f>'Local settings'!J590</f>
        <v>0</v>
      </c>
    </row>
    <row r="597" ht="12.75" hidden="1">
      <c r="I597" s="58">
        <f>'Local settings'!J591</f>
        <v>0</v>
      </c>
    </row>
    <row r="598" ht="12.75" hidden="1">
      <c r="I598" s="58">
        <f>'Local settings'!J592</f>
        <v>0</v>
      </c>
    </row>
    <row r="599" ht="12.75" hidden="1">
      <c r="I599" s="58">
        <f>'Local settings'!J593</f>
        <v>0</v>
      </c>
    </row>
    <row r="600" ht="12.75" hidden="1">
      <c r="I600" s="58">
        <f>'Local settings'!J594</f>
        <v>0</v>
      </c>
    </row>
    <row r="601" ht="12.75" hidden="1">
      <c r="I601" s="58">
        <f>'Local settings'!J595</f>
        <v>0</v>
      </c>
    </row>
    <row r="602" ht="12.75" hidden="1">
      <c r="I602" s="58">
        <f>'Local settings'!J596</f>
        <v>0</v>
      </c>
    </row>
    <row r="603" ht="12.75" hidden="1">
      <c r="I603" s="58">
        <f>'Local settings'!J597</f>
        <v>0</v>
      </c>
    </row>
    <row r="604" ht="12.75" hidden="1">
      <c r="I604" s="58">
        <f>'Local settings'!J598</f>
        <v>0</v>
      </c>
    </row>
    <row r="605" ht="12.75" hidden="1">
      <c r="I605" s="58">
        <f>'Local settings'!J599</f>
        <v>0</v>
      </c>
    </row>
    <row r="606" ht="12.75" hidden="1">
      <c r="I606" s="58">
        <f>'Local settings'!J600</f>
        <v>0</v>
      </c>
    </row>
    <row r="607" ht="12.75" hidden="1">
      <c r="I607" s="58">
        <f>'Local settings'!J601</f>
        <v>0</v>
      </c>
    </row>
    <row r="608" ht="12.75" hidden="1">
      <c r="I608" s="58">
        <f>'Local settings'!J602</f>
        <v>0</v>
      </c>
    </row>
    <row r="609" ht="12.75" hidden="1">
      <c r="I609" s="58">
        <f>'Local settings'!J603</f>
        <v>0</v>
      </c>
    </row>
    <row r="610" ht="12.75" hidden="1">
      <c r="I610" s="58">
        <f>'Local settings'!J604</f>
        <v>0</v>
      </c>
    </row>
    <row r="611" ht="12.75" hidden="1">
      <c r="I611" s="58">
        <f>'Local settings'!J605</f>
        <v>0</v>
      </c>
    </row>
    <row r="612" ht="12.75" hidden="1">
      <c r="I612" s="58">
        <f>'Local settings'!J606</f>
        <v>0</v>
      </c>
    </row>
    <row r="613" ht="12.75" hidden="1">
      <c r="I613" s="58">
        <f>'Local settings'!J607</f>
        <v>0</v>
      </c>
    </row>
    <row r="614" ht="12.75" hidden="1">
      <c r="I614" s="58">
        <f>'Local settings'!J608</f>
        <v>0</v>
      </c>
    </row>
    <row r="615" ht="12.75" hidden="1">
      <c r="I615" s="58">
        <f>'Local settings'!J609</f>
        <v>0</v>
      </c>
    </row>
    <row r="616" ht="12.75" hidden="1">
      <c r="I616" s="58">
        <f>'Local settings'!J610</f>
        <v>0</v>
      </c>
    </row>
    <row r="617" ht="12.75" hidden="1">
      <c r="I617" s="58">
        <f>'Local settings'!J611</f>
        <v>0</v>
      </c>
    </row>
    <row r="618" ht="12.75" hidden="1">
      <c r="I618" s="58">
        <f>'Local settings'!J612</f>
        <v>0</v>
      </c>
    </row>
    <row r="619" ht="12.75" hidden="1">
      <c r="I619" s="58">
        <f>'Local settings'!J613</f>
        <v>0</v>
      </c>
    </row>
    <row r="620" ht="12.75" hidden="1">
      <c r="I620" s="58">
        <f>'Local settings'!J614</f>
        <v>0</v>
      </c>
    </row>
    <row r="621" ht="12.75" hidden="1">
      <c r="I621" s="58">
        <f>'Local settings'!J615</f>
        <v>0</v>
      </c>
    </row>
    <row r="622" ht="12.75" hidden="1">
      <c r="I622" s="58">
        <f>'Local settings'!J616</f>
        <v>0</v>
      </c>
    </row>
    <row r="623" ht="12.75" hidden="1">
      <c r="I623" s="58">
        <f>'Local settings'!J617</f>
        <v>0</v>
      </c>
    </row>
    <row r="624" ht="12.75" hidden="1">
      <c r="I624" s="58">
        <f>'Local settings'!J618</f>
        <v>0</v>
      </c>
    </row>
    <row r="625" ht="12.75" hidden="1">
      <c r="I625" s="58">
        <f>'Local settings'!J619</f>
        <v>0</v>
      </c>
    </row>
    <row r="626" ht="12.75" hidden="1">
      <c r="I626" s="58">
        <f>'Local settings'!J620</f>
        <v>0</v>
      </c>
    </row>
    <row r="627" ht="12.75" hidden="1">
      <c r="I627" s="58">
        <f>'Local settings'!J621</f>
        <v>0</v>
      </c>
    </row>
    <row r="628" ht="12.75" hidden="1">
      <c r="I628" s="58">
        <f>'Local settings'!J622</f>
        <v>0</v>
      </c>
    </row>
    <row r="629" ht="12.75" hidden="1">
      <c r="I629" s="58">
        <f>'Local settings'!J623</f>
        <v>0</v>
      </c>
    </row>
    <row r="630" ht="12.75" hidden="1">
      <c r="I630" s="58">
        <f>'Local settings'!J624</f>
        <v>0</v>
      </c>
    </row>
    <row r="631" ht="12.75" hidden="1">
      <c r="I631" s="58">
        <f>'Local settings'!J625</f>
        <v>0</v>
      </c>
    </row>
    <row r="632" ht="12.75" hidden="1">
      <c r="I632" s="58">
        <f>'Local settings'!J626</f>
        <v>0</v>
      </c>
    </row>
    <row r="633" ht="12.75" hidden="1">
      <c r="I633" s="58">
        <f>'Local settings'!J627</f>
        <v>0</v>
      </c>
    </row>
    <row r="634" ht="12.75" hidden="1">
      <c r="I634" s="58">
        <f>'Local settings'!J628</f>
        <v>0</v>
      </c>
    </row>
    <row r="635" ht="12.75" hidden="1">
      <c r="I635" s="58">
        <f>'Local settings'!J629</f>
        <v>0</v>
      </c>
    </row>
    <row r="636" ht="12.75" hidden="1">
      <c r="I636" s="58">
        <f>'Local settings'!J630</f>
        <v>0</v>
      </c>
    </row>
    <row r="637" ht="12.75" hidden="1">
      <c r="I637" s="58">
        <f>'Local settings'!J631</f>
        <v>0</v>
      </c>
    </row>
    <row r="638" ht="12.75" hidden="1">
      <c r="I638" s="58">
        <f>'Local settings'!J632</f>
        <v>0</v>
      </c>
    </row>
    <row r="639" ht="12.75" hidden="1">
      <c r="I639" s="58">
        <f>'Local settings'!J633</f>
        <v>0</v>
      </c>
    </row>
    <row r="640" ht="12.75" hidden="1">
      <c r="I640" s="58">
        <f>'Local settings'!J634</f>
        <v>0</v>
      </c>
    </row>
    <row r="641" ht="12.75" hidden="1">
      <c r="I641" s="58">
        <f>'Local settings'!J635</f>
        <v>0</v>
      </c>
    </row>
    <row r="642" ht="12.75" hidden="1">
      <c r="I642" s="58">
        <f>'Local settings'!J636</f>
        <v>0</v>
      </c>
    </row>
    <row r="643" ht="12.75" hidden="1">
      <c r="I643" s="58">
        <f>'Local settings'!J637</f>
        <v>0</v>
      </c>
    </row>
    <row r="644" ht="12.75" hidden="1">
      <c r="I644" s="58">
        <f>'Local settings'!J638</f>
        <v>0</v>
      </c>
    </row>
    <row r="645" ht="12.75" hidden="1">
      <c r="I645" s="58">
        <f>'Local settings'!J639</f>
        <v>0</v>
      </c>
    </row>
    <row r="646" ht="12.75" hidden="1">
      <c r="I646" s="58">
        <f>'Local settings'!J640</f>
        <v>0</v>
      </c>
    </row>
    <row r="647" ht="12.75" hidden="1">
      <c r="I647" s="58">
        <f>'Local settings'!J641</f>
        <v>0</v>
      </c>
    </row>
    <row r="648" ht="12.75" hidden="1">
      <c r="I648" s="58">
        <f>'Local settings'!J642</f>
        <v>0</v>
      </c>
    </row>
    <row r="649" ht="12.75" hidden="1">
      <c r="I649" s="58">
        <f>'Local settings'!J643</f>
        <v>0</v>
      </c>
    </row>
    <row r="650" ht="12.75" hidden="1">
      <c r="I650" s="58">
        <f>'Local settings'!J644</f>
        <v>0</v>
      </c>
    </row>
    <row r="651" ht="12.75" hidden="1">
      <c r="I651" s="58">
        <f>'Local settings'!J645</f>
        <v>0</v>
      </c>
    </row>
    <row r="652" ht="12.75" hidden="1">
      <c r="I652" s="58">
        <f>'Local settings'!J646</f>
        <v>0</v>
      </c>
    </row>
    <row r="653" ht="12.75" hidden="1">
      <c r="I653" s="58">
        <f>'Local settings'!J647</f>
        <v>0</v>
      </c>
    </row>
    <row r="654" ht="12.75" hidden="1">
      <c r="I654" s="58">
        <f>'Local settings'!J648</f>
        <v>0</v>
      </c>
    </row>
    <row r="655" ht="12.75" hidden="1">
      <c r="I655" s="58">
        <f>'Local settings'!J649</f>
        <v>0</v>
      </c>
    </row>
    <row r="656" ht="12.75" hidden="1">
      <c r="I656" s="58">
        <f>'Local settings'!J650</f>
        <v>0</v>
      </c>
    </row>
    <row r="657" ht="12.75" hidden="1">
      <c r="I657" s="58">
        <f>'Local settings'!J651</f>
        <v>0</v>
      </c>
    </row>
    <row r="658" ht="12.75" hidden="1">
      <c r="I658" s="58">
        <f>'Local settings'!J652</f>
        <v>0</v>
      </c>
    </row>
    <row r="659" ht="12.75" hidden="1">
      <c r="I659" s="58">
        <f>'Local settings'!J653</f>
        <v>0</v>
      </c>
    </row>
    <row r="660" ht="12.75" hidden="1">
      <c r="I660" s="58">
        <f>'Local settings'!J654</f>
        <v>0</v>
      </c>
    </row>
    <row r="661" ht="12.75" hidden="1">
      <c r="I661" s="58">
        <f>'Local settings'!J655</f>
        <v>0</v>
      </c>
    </row>
    <row r="662" ht="12.75" hidden="1">
      <c r="I662" s="58">
        <f>'Local settings'!J656</f>
        <v>0</v>
      </c>
    </row>
    <row r="663" ht="12.75" hidden="1">
      <c r="I663" s="58">
        <f>'Local settings'!J657</f>
        <v>0</v>
      </c>
    </row>
    <row r="664" ht="12.75" hidden="1">
      <c r="I664" s="58">
        <f>'Local settings'!J658</f>
        <v>0</v>
      </c>
    </row>
    <row r="665" ht="12.75" hidden="1">
      <c r="I665" s="58">
        <f>'Local settings'!J659</f>
        <v>0</v>
      </c>
    </row>
    <row r="666" ht="12.75" hidden="1">
      <c r="I666" s="58">
        <f>'Local settings'!J660</f>
        <v>0</v>
      </c>
    </row>
    <row r="667" ht="12.75" hidden="1">
      <c r="I667" s="58">
        <f>'Local settings'!J661</f>
        <v>0</v>
      </c>
    </row>
    <row r="668" ht="12.75" hidden="1">
      <c r="I668" s="58">
        <f>'Local settings'!J662</f>
        <v>0</v>
      </c>
    </row>
    <row r="669" ht="12.75" hidden="1">
      <c r="I669" s="58">
        <f>'Local settings'!J663</f>
        <v>0</v>
      </c>
    </row>
    <row r="670" ht="12.75" hidden="1">
      <c r="I670" s="58">
        <f>'Local settings'!J664</f>
        <v>0</v>
      </c>
    </row>
    <row r="671" ht="12.75" hidden="1">
      <c r="I671" s="58">
        <f>'Local settings'!J665</f>
        <v>0</v>
      </c>
    </row>
    <row r="672" ht="12.75" hidden="1">
      <c r="I672" s="58">
        <f>'Local settings'!J666</f>
        <v>0</v>
      </c>
    </row>
    <row r="673" ht="12.75" hidden="1">
      <c r="I673" s="58">
        <f>'Local settings'!J667</f>
        <v>0</v>
      </c>
    </row>
    <row r="674" ht="12.75" hidden="1">
      <c r="I674" s="58">
        <f>'Local settings'!J668</f>
        <v>0</v>
      </c>
    </row>
    <row r="675" ht="12.75" hidden="1">
      <c r="I675" s="58">
        <f>'Local settings'!J669</f>
        <v>0</v>
      </c>
    </row>
    <row r="676" ht="12.75" hidden="1">
      <c r="I676" s="58">
        <f>'Local settings'!J670</f>
        <v>0</v>
      </c>
    </row>
    <row r="677" ht="12.75" hidden="1">
      <c r="I677" s="58">
        <f>'Local settings'!J671</f>
        <v>0</v>
      </c>
    </row>
    <row r="678" ht="12.75" hidden="1">
      <c r="I678" s="58">
        <f>'Local settings'!J672</f>
        <v>0</v>
      </c>
    </row>
    <row r="679" ht="12.75" hidden="1">
      <c r="I679" s="58">
        <f>'Local settings'!J673</f>
        <v>0</v>
      </c>
    </row>
    <row r="680" ht="12.75" hidden="1">
      <c r="I680" s="58">
        <f>'Local settings'!J674</f>
        <v>0</v>
      </c>
    </row>
    <row r="681" ht="12.75" hidden="1">
      <c r="I681" s="58">
        <f>'Local settings'!J675</f>
        <v>0</v>
      </c>
    </row>
    <row r="682" ht="12.75" hidden="1">
      <c r="I682" s="58">
        <f>'Local settings'!J676</f>
        <v>0</v>
      </c>
    </row>
    <row r="683" ht="12.75" hidden="1">
      <c r="I683" s="58">
        <f>'Local settings'!J677</f>
        <v>0</v>
      </c>
    </row>
    <row r="684" ht="12.75" hidden="1">
      <c r="I684" s="58">
        <f>'Local settings'!J678</f>
        <v>0</v>
      </c>
    </row>
    <row r="685" ht="12.75" hidden="1">
      <c r="I685" s="58">
        <f>'Local settings'!J679</f>
        <v>0</v>
      </c>
    </row>
    <row r="686" ht="12.75" hidden="1">
      <c r="I686" s="58">
        <f>'Local settings'!J680</f>
        <v>0</v>
      </c>
    </row>
    <row r="687" ht="12.75" hidden="1">
      <c r="I687" s="58">
        <f>'Local settings'!J681</f>
        <v>0</v>
      </c>
    </row>
    <row r="688" ht="12.75" hidden="1">
      <c r="I688" s="58">
        <f>'Local settings'!J682</f>
        <v>0</v>
      </c>
    </row>
    <row r="689" ht="12.75" hidden="1">
      <c r="I689" s="58">
        <f>'Local settings'!J683</f>
        <v>0</v>
      </c>
    </row>
    <row r="690" ht="12.75" hidden="1">
      <c r="I690" s="58">
        <f>'Local settings'!J684</f>
        <v>0</v>
      </c>
    </row>
    <row r="691" ht="12.75" hidden="1">
      <c r="I691" s="58">
        <f>'Local settings'!J685</f>
        <v>0</v>
      </c>
    </row>
    <row r="692" ht="12.75" hidden="1">
      <c r="I692" s="58">
        <f>'Local settings'!J686</f>
        <v>0</v>
      </c>
    </row>
    <row r="693" ht="12.75" hidden="1">
      <c r="I693" s="58">
        <f>'Local settings'!J687</f>
        <v>0</v>
      </c>
    </row>
    <row r="694" ht="12.75" hidden="1">
      <c r="I694" s="58">
        <f>'Local settings'!J688</f>
        <v>0</v>
      </c>
    </row>
    <row r="695" ht="12.75" hidden="1">
      <c r="I695" s="58">
        <f>'Local settings'!J689</f>
        <v>0</v>
      </c>
    </row>
    <row r="696" ht="12.75" hidden="1">
      <c r="I696" s="58">
        <f>'Local settings'!J690</f>
        <v>0</v>
      </c>
    </row>
    <row r="697" ht="12.75" hidden="1">
      <c r="I697" s="58">
        <f>'Local settings'!J691</f>
        <v>0</v>
      </c>
    </row>
    <row r="698" ht="12.75" hidden="1">
      <c r="I698" s="58">
        <f>'Local settings'!J692</f>
        <v>0</v>
      </c>
    </row>
    <row r="699" ht="12.75" hidden="1">
      <c r="I699" s="58">
        <f>'Local settings'!J693</f>
        <v>0</v>
      </c>
    </row>
    <row r="700" ht="12.75" hidden="1">
      <c r="I700" s="58">
        <f>'Local settings'!J694</f>
        <v>0</v>
      </c>
    </row>
    <row r="701" ht="12.75" hidden="1">
      <c r="I701" s="58">
        <f>'Local settings'!J695</f>
        <v>0</v>
      </c>
    </row>
    <row r="702" ht="12.75" hidden="1">
      <c r="I702" s="58">
        <f>'Local settings'!J696</f>
        <v>0</v>
      </c>
    </row>
    <row r="703" ht="12.75" hidden="1">
      <c r="I703" s="58">
        <f>'Local settings'!J697</f>
        <v>0</v>
      </c>
    </row>
    <row r="704" ht="12.75" hidden="1">
      <c r="I704" s="58">
        <f>'Local settings'!J698</f>
        <v>0</v>
      </c>
    </row>
    <row r="705" ht="12.75" hidden="1">
      <c r="I705" s="58">
        <f>'Local settings'!J699</f>
        <v>0</v>
      </c>
    </row>
    <row r="706" ht="12.75" hidden="1">
      <c r="I706" s="58">
        <f>'Local settings'!J700</f>
        <v>0</v>
      </c>
    </row>
    <row r="707" ht="12.75" hidden="1">
      <c r="I707" s="58">
        <f>'Local settings'!J701</f>
        <v>0</v>
      </c>
    </row>
    <row r="708" ht="12.75" hidden="1">
      <c r="I708" s="58">
        <f>'Local settings'!J702</f>
        <v>0</v>
      </c>
    </row>
    <row r="709" ht="12.75" hidden="1">
      <c r="I709" s="58">
        <f>'Local settings'!J703</f>
        <v>0</v>
      </c>
    </row>
    <row r="710" ht="12.75" hidden="1">
      <c r="I710" s="58">
        <f>'Local settings'!J704</f>
        <v>0</v>
      </c>
    </row>
    <row r="711" ht="12.75" hidden="1">
      <c r="I711" s="58">
        <f>'Local settings'!J705</f>
        <v>0</v>
      </c>
    </row>
    <row r="712" ht="12.75" hidden="1">
      <c r="I712" s="58">
        <f>'Local settings'!J706</f>
        <v>0</v>
      </c>
    </row>
    <row r="713" ht="12.75" hidden="1">
      <c r="I713" s="58">
        <f>'Local settings'!J707</f>
        <v>0</v>
      </c>
    </row>
    <row r="714" ht="12.75" hidden="1">
      <c r="I714" s="58">
        <f>'Local settings'!J708</f>
        <v>0</v>
      </c>
    </row>
    <row r="715" ht="12.75" hidden="1">
      <c r="I715" s="58">
        <f>'Local settings'!J709</f>
        <v>0</v>
      </c>
    </row>
    <row r="716" ht="12.75" hidden="1">
      <c r="I716" s="58">
        <f>'Local settings'!J710</f>
        <v>0</v>
      </c>
    </row>
    <row r="717" ht="12.75" hidden="1">
      <c r="I717" s="58">
        <f>'Local settings'!J711</f>
        <v>0</v>
      </c>
    </row>
    <row r="718" ht="12.75" hidden="1">
      <c r="I718" s="58">
        <f>'Local settings'!J712</f>
        <v>0</v>
      </c>
    </row>
    <row r="719" ht="12.75" hidden="1">
      <c r="I719" s="58">
        <f>'Local settings'!J713</f>
        <v>0</v>
      </c>
    </row>
    <row r="720" ht="12.75" hidden="1">
      <c r="I720" s="58">
        <f>'Local settings'!J714</f>
        <v>0</v>
      </c>
    </row>
    <row r="721" ht="12.75" hidden="1">
      <c r="I721" s="58">
        <f>'Local settings'!J715</f>
        <v>0</v>
      </c>
    </row>
    <row r="722" ht="12.75" hidden="1">
      <c r="I722" s="58">
        <f>'Local settings'!J716</f>
        <v>0</v>
      </c>
    </row>
    <row r="723" ht="12.75" hidden="1">
      <c r="I723" s="58">
        <f>'Local settings'!J717</f>
        <v>0</v>
      </c>
    </row>
    <row r="724" ht="12.75" hidden="1">
      <c r="I724" s="58">
        <f>'Local settings'!J718</f>
        <v>0</v>
      </c>
    </row>
    <row r="725" ht="12.75" hidden="1">
      <c r="I725" s="58">
        <f>'Local settings'!J719</f>
        <v>0</v>
      </c>
    </row>
    <row r="726" ht="12.75" hidden="1">
      <c r="I726" s="58">
        <f>'Local settings'!J720</f>
        <v>0</v>
      </c>
    </row>
    <row r="727" ht="12.75" hidden="1">
      <c r="I727" s="58">
        <f>'Local settings'!J721</f>
        <v>0</v>
      </c>
    </row>
    <row r="728" ht="12.75" hidden="1">
      <c r="I728" s="58">
        <f>'Local settings'!J722</f>
        <v>0</v>
      </c>
    </row>
    <row r="729" ht="12.75" hidden="1">
      <c r="I729" s="58">
        <f>'Local settings'!J723</f>
        <v>0</v>
      </c>
    </row>
    <row r="730" ht="12.75" hidden="1">
      <c r="I730" s="58">
        <f>'Local settings'!J724</f>
        <v>0</v>
      </c>
    </row>
    <row r="731" ht="12.75" hidden="1">
      <c r="I731" s="58">
        <f>'Local settings'!J725</f>
        <v>0</v>
      </c>
    </row>
    <row r="732" ht="12.75" hidden="1">
      <c r="I732" s="58">
        <f>'Local settings'!J726</f>
        <v>0</v>
      </c>
    </row>
    <row r="733" ht="12.75" hidden="1">
      <c r="I733" s="58">
        <f>'Local settings'!J727</f>
        <v>0</v>
      </c>
    </row>
    <row r="734" ht="12.75" hidden="1">
      <c r="I734" s="58">
        <f>'Local settings'!J728</f>
        <v>0</v>
      </c>
    </row>
    <row r="735" ht="12.75" hidden="1">
      <c r="I735" s="58">
        <f>'Local settings'!J729</f>
        <v>0</v>
      </c>
    </row>
    <row r="736" ht="12.75" hidden="1">
      <c r="I736" s="58">
        <f>'Local settings'!J730</f>
        <v>0</v>
      </c>
    </row>
    <row r="737" ht="12.75" hidden="1">
      <c r="I737" s="58">
        <f>'Local settings'!J731</f>
        <v>0</v>
      </c>
    </row>
    <row r="738" ht="12.75" hidden="1">
      <c r="I738" s="58">
        <f>'Local settings'!J732</f>
        <v>0</v>
      </c>
    </row>
    <row r="739" ht="12.75" hidden="1">
      <c r="I739" s="58">
        <f>'Local settings'!J733</f>
        <v>0</v>
      </c>
    </row>
    <row r="740" ht="12.75" hidden="1">
      <c r="I740" s="58">
        <f>'Local settings'!J734</f>
        <v>0</v>
      </c>
    </row>
    <row r="741" ht="12.75" hidden="1">
      <c r="I741" s="58">
        <f>'Local settings'!J735</f>
        <v>0</v>
      </c>
    </row>
    <row r="742" ht="12.75" hidden="1">
      <c r="I742" s="58">
        <f>'Local settings'!J736</f>
        <v>0</v>
      </c>
    </row>
    <row r="743" ht="12.75" hidden="1">
      <c r="I743" s="58">
        <f>'Local settings'!J737</f>
        <v>0</v>
      </c>
    </row>
    <row r="744" ht="12.75" hidden="1">
      <c r="I744" s="58">
        <f>'Local settings'!J738</f>
        <v>0</v>
      </c>
    </row>
    <row r="745" ht="12.75" hidden="1">
      <c r="I745" s="58">
        <f>'Local settings'!J739</f>
        <v>0</v>
      </c>
    </row>
    <row r="746" ht="12.75" hidden="1">
      <c r="I746" s="58">
        <f>'Local settings'!J740</f>
        <v>0</v>
      </c>
    </row>
    <row r="747" ht="12.75" hidden="1">
      <c r="I747" s="58">
        <f>'Local settings'!J741</f>
        <v>0</v>
      </c>
    </row>
    <row r="748" ht="12.75" hidden="1">
      <c r="I748" s="58">
        <f>'Local settings'!J742</f>
        <v>0</v>
      </c>
    </row>
    <row r="749" ht="12.75" hidden="1">
      <c r="I749" s="58">
        <f>'Local settings'!J743</f>
        <v>0</v>
      </c>
    </row>
    <row r="750" ht="12.75" hidden="1">
      <c r="I750" s="58">
        <f>'Local settings'!J744</f>
        <v>0</v>
      </c>
    </row>
    <row r="751" ht="12.75" hidden="1">
      <c r="I751" s="58">
        <f>'Local settings'!J745</f>
        <v>0</v>
      </c>
    </row>
    <row r="752" ht="12.75" hidden="1">
      <c r="I752" s="58">
        <f>'Local settings'!J746</f>
        <v>0</v>
      </c>
    </row>
    <row r="753" ht="12.75" hidden="1">
      <c r="I753" s="58">
        <f>'Local settings'!J747</f>
        <v>0</v>
      </c>
    </row>
    <row r="754" ht="12.75" hidden="1">
      <c r="I754" s="58">
        <f>'Local settings'!J748</f>
        <v>0</v>
      </c>
    </row>
    <row r="755" ht="12.75" hidden="1">
      <c r="I755" s="58">
        <f>'Local settings'!J749</f>
        <v>0</v>
      </c>
    </row>
    <row r="756" ht="12.75" hidden="1">
      <c r="I756" s="58">
        <f>'Local settings'!J750</f>
        <v>0</v>
      </c>
    </row>
    <row r="757" ht="12.75" hidden="1">
      <c r="I757" s="58">
        <f>'Local settings'!J751</f>
        <v>0</v>
      </c>
    </row>
    <row r="758" ht="12.75" hidden="1">
      <c r="I758" s="58">
        <f>'Local settings'!J752</f>
        <v>0</v>
      </c>
    </row>
    <row r="759" ht="12.75" hidden="1">
      <c r="I759" s="58">
        <f>'Local settings'!J753</f>
        <v>0</v>
      </c>
    </row>
    <row r="760" ht="12.75" hidden="1">
      <c r="I760" s="58">
        <f>'Local settings'!J754</f>
        <v>0</v>
      </c>
    </row>
    <row r="761" ht="12.75" hidden="1">
      <c r="I761" s="58">
        <f>'Local settings'!J755</f>
        <v>0</v>
      </c>
    </row>
    <row r="762" ht="12.75" hidden="1">
      <c r="I762" s="58">
        <f>'Local settings'!J756</f>
        <v>0</v>
      </c>
    </row>
    <row r="763" ht="12.75" hidden="1">
      <c r="I763" s="58">
        <f>'Local settings'!J757</f>
        <v>0</v>
      </c>
    </row>
    <row r="764" ht="12.75" hidden="1">
      <c r="I764" s="58">
        <f>'Local settings'!J758</f>
        <v>0</v>
      </c>
    </row>
    <row r="765" ht="12.75" hidden="1">
      <c r="I765" s="58">
        <f>'Local settings'!J759</f>
        <v>0</v>
      </c>
    </row>
    <row r="766" ht="12.75" hidden="1">
      <c r="I766" s="58">
        <f>'Local settings'!J760</f>
        <v>0</v>
      </c>
    </row>
    <row r="767" ht="12.75" hidden="1">
      <c r="I767" s="58">
        <f>'Local settings'!J761</f>
        <v>0</v>
      </c>
    </row>
    <row r="768" ht="12.75" hidden="1">
      <c r="I768" s="58">
        <f>'Local settings'!J762</f>
        <v>0</v>
      </c>
    </row>
    <row r="769" ht="12.75" hidden="1">
      <c r="I769" s="58">
        <f>'Local settings'!J763</f>
        <v>0</v>
      </c>
    </row>
    <row r="770" ht="12.75" hidden="1">
      <c r="I770" s="58">
        <f>'Local settings'!J764</f>
        <v>0</v>
      </c>
    </row>
    <row r="771" ht="12.75" hidden="1">
      <c r="I771" s="58">
        <f>'Local settings'!J765</f>
        <v>0</v>
      </c>
    </row>
    <row r="772" ht="12.75" hidden="1">
      <c r="I772" s="58">
        <f>'Local settings'!J766</f>
        <v>0</v>
      </c>
    </row>
    <row r="773" ht="12.75" hidden="1">
      <c r="I773" s="58">
        <f>'Local settings'!J767</f>
        <v>0</v>
      </c>
    </row>
    <row r="774" ht="12.75" hidden="1">
      <c r="I774" s="58">
        <f>'Local settings'!J768</f>
        <v>0</v>
      </c>
    </row>
    <row r="775" ht="12.75" hidden="1">
      <c r="I775" s="58">
        <f>'Local settings'!J769</f>
        <v>0</v>
      </c>
    </row>
    <row r="776" ht="12.75" hidden="1">
      <c r="I776" s="58">
        <f>'Local settings'!J770</f>
        <v>0</v>
      </c>
    </row>
    <row r="777" ht="12.75" hidden="1">
      <c r="I777" s="58">
        <f>'Local settings'!J771</f>
        <v>0</v>
      </c>
    </row>
    <row r="778" ht="12.75" hidden="1">
      <c r="I778" s="58">
        <f>'Local settings'!J772</f>
        <v>0</v>
      </c>
    </row>
    <row r="779" ht="12.75" hidden="1">
      <c r="I779" s="58">
        <f>'Local settings'!J773</f>
        <v>0</v>
      </c>
    </row>
    <row r="780" ht="12.75" hidden="1">
      <c r="I780" s="58">
        <f>'Local settings'!J774</f>
        <v>0</v>
      </c>
    </row>
    <row r="781" ht="12.75" hidden="1">
      <c r="I781" s="58">
        <f>'Local settings'!J775</f>
        <v>0</v>
      </c>
    </row>
    <row r="782" ht="12.75" hidden="1">
      <c r="I782" s="58">
        <f>'Local settings'!J776</f>
        <v>0</v>
      </c>
    </row>
    <row r="783" ht="12.75" hidden="1">
      <c r="I783" s="58">
        <f>'Local settings'!J777</f>
        <v>0</v>
      </c>
    </row>
    <row r="784" ht="12.75" hidden="1">
      <c r="I784" s="58">
        <f>'Local settings'!J778</f>
        <v>0</v>
      </c>
    </row>
    <row r="785" ht="12.75" hidden="1">
      <c r="I785" s="58">
        <f>'Local settings'!J779</f>
        <v>0</v>
      </c>
    </row>
    <row r="786" ht="12.75" hidden="1">
      <c r="I786" s="58">
        <f>'Local settings'!J780</f>
        <v>0</v>
      </c>
    </row>
    <row r="787" ht="12.75" hidden="1">
      <c r="I787" s="58">
        <f>'Local settings'!J781</f>
        <v>0</v>
      </c>
    </row>
    <row r="788" ht="12.75" hidden="1">
      <c r="I788" s="58">
        <f>'Local settings'!J782</f>
        <v>0</v>
      </c>
    </row>
    <row r="789" ht="12.75" hidden="1">
      <c r="I789" s="58">
        <f>'Local settings'!J783</f>
        <v>0</v>
      </c>
    </row>
    <row r="790" ht="12.75" hidden="1">
      <c r="I790" s="58">
        <f>'Local settings'!J784</f>
        <v>0</v>
      </c>
    </row>
    <row r="791" ht="12.75" hidden="1">
      <c r="I791" s="58">
        <f>'Local settings'!J785</f>
        <v>0</v>
      </c>
    </row>
    <row r="792" ht="12.75" hidden="1">
      <c r="I792" s="58">
        <f>'Local settings'!J786</f>
        <v>0</v>
      </c>
    </row>
    <row r="793" ht="12.75" hidden="1">
      <c r="I793" s="58">
        <f>'Local settings'!J787</f>
        <v>0</v>
      </c>
    </row>
    <row r="794" ht="12.75" hidden="1">
      <c r="I794" s="58">
        <f>'Local settings'!J788</f>
        <v>0</v>
      </c>
    </row>
    <row r="795" ht="12.75" hidden="1">
      <c r="I795" s="58">
        <f>'Local settings'!J789</f>
        <v>0</v>
      </c>
    </row>
    <row r="796" ht="12.75" hidden="1">
      <c r="I796" s="58">
        <f>'Local settings'!J790</f>
        <v>0</v>
      </c>
    </row>
    <row r="797" ht="12.75" hidden="1">
      <c r="I797" s="58">
        <f>'Local settings'!J791</f>
        <v>0</v>
      </c>
    </row>
    <row r="798" ht="12.75" hidden="1">
      <c r="I798" s="58">
        <f>'Local settings'!J792</f>
        <v>0</v>
      </c>
    </row>
    <row r="799" ht="12.75" hidden="1">
      <c r="I799" s="58">
        <f>'Local settings'!J793</f>
        <v>0</v>
      </c>
    </row>
    <row r="800" ht="12.75" hidden="1">
      <c r="I800" s="58">
        <f>'Local settings'!J794</f>
        <v>0</v>
      </c>
    </row>
    <row r="801" ht="12.75" hidden="1">
      <c r="I801" s="58">
        <f>'Local settings'!J795</f>
        <v>0</v>
      </c>
    </row>
    <row r="802" ht="12.75" hidden="1">
      <c r="I802" s="58">
        <f>'Local settings'!J796</f>
        <v>0</v>
      </c>
    </row>
    <row r="803" ht="12.75" hidden="1">
      <c r="I803" s="58">
        <f>'Local settings'!J797</f>
        <v>0</v>
      </c>
    </row>
    <row r="804" ht="12.75" hidden="1">
      <c r="I804" s="58">
        <f>'Local settings'!J798</f>
        <v>0</v>
      </c>
    </row>
    <row r="805" ht="12.75" hidden="1">
      <c r="I805" s="58">
        <f>'Local settings'!J799</f>
        <v>0</v>
      </c>
    </row>
    <row r="806" ht="12.75" hidden="1">
      <c r="I806" s="58">
        <f>'Local settings'!J800</f>
        <v>0</v>
      </c>
    </row>
    <row r="807" ht="12.75" hidden="1">
      <c r="I807" s="58">
        <f>'Local settings'!J801</f>
        <v>0</v>
      </c>
    </row>
    <row r="808" ht="12.75" hidden="1">
      <c r="I808" s="58">
        <f>'Local settings'!J802</f>
        <v>0</v>
      </c>
    </row>
    <row r="809" ht="12.75" hidden="1">
      <c r="I809" s="58">
        <f>'Local settings'!J803</f>
        <v>0</v>
      </c>
    </row>
    <row r="810" ht="12.75" hidden="1">
      <c r="I810" s="58">
        <f>'Local settings'!J804</f>
        <v>0</v>
      </c>
    </row>
    <row r="811" ht="12.75" hidden="1">
      <c r="I811" s="58">
        <f>'Local settings'!J805</f>
        <v>0</v>
      </c>
    </row>
    <row r="812" ht="12.75" hidden="1">
      <c r="I812" s="58">
        <f>'Local settings'!J806</f>
        <v>0</v>
      </c>
    </row>
    <row r="813" ht="12.75" hidden="1">
      <c r="I813" s="58">
        <f>'Local settings'!J807</f>
        <v>0</v>
      </c>
    </row>
    <row r="814" ht="12.75" hidden="1">
      <c r="I814" s="58">
        <f>'Local settings'!J808</f>
        <v>0</v>
      </c>
    </row>
    <row r="815" ht="12.75" hidden="1">
      <c r="I815" s="58">
        <f>'Local settings'!J809</f>
        <v>0</v>
      </c>
    </row>
    <row r="816" ht="12.75" hidden="1">
      <c r="I816" s="58">
        <f>'Local settings'!J810</f>
        <v>0</v>
      </c>
    </row>
    <row r="817" ht="12.75" hidden="1">
      <c r="I817" s="58">
        <f>'Local settings'!J811</f>
        <v>0</v>
      </c>
    </row>
    <row r="818" ht="12.75" hidden="1">
      <c r="I818" s="58">
        <f>'Local settings'!J812</f>
        <v>0</v>
      </c>
    </row>
    <row r="819" ht="12.75" hidden="1">
      <c r="I819" s="58">
        <f>'Local settings'!J813</f>
        <v>0</v>
      </c>
    </row>
    <row r="820" ht="12.75" hidden="1">
      <c r="I820" s="58">
        <f>'Local settings'!J814</f>
        <v>0</v>
      </c>
    </row>
    <row r="821" ht="12.75" hidden="1">
      <c r="I821" s="58">
        <f>'Local settings'!J815</f>
        <v>0</v>
      </c>
    </row>
    <row r="822" ht="12.75" hidden="1">
      <c r="I822" s="58">
        <f>'Local settings'!J816</f>
        <v>0</v>
      </c>
    </row>
    <row r="823" ht="12.75" hidden="1">
      <c r="I823" s="58">
        <f>'Local settings'!J817</f>
        <v>0</v>
      </c>
    </row>
    <row r="824" ht="12.75" hidden="1">
      <c r="I824" s="58">
        <f>'Local settings'!J818</f>
        <v>0</v>
      </c>
    </row>
    <row r="825" ht="12.75" hidden="1">
      <c r="I825" s="58">
        <f>'Local settings'!J819</f>
        <v>0</v>
      </c>
    </row>
    <row r="826" ht="12.75" hidden="1">
      <c r="I826" s="58">
        <f>'Local settings'!J820</f>
        <v>0</v>
      </c>
    </row>
    <row r="827" ht="12.75" hidden="1">
      <c r="I827" s="58">
        <f>'Local settings'!J821</f>
        <v>0</v>
      </c>
    </row>
    <row r="828" ht="12.75" hidden="1">
      <c r="I828" s="58">
        <f>'Local settings'!J822</f>
        <v>0</v>
      </c>
    </row>
    <row r="829" ht="12.75" hidden="1">
      <c r="I829" s="58">
        <f>'Local settings'!J823</f>
        <v>0</v>
      </c>
    </row>
    <row r="830" ht="12.75" hidden="1">
      <c r="I830" s="58">
        <f>'Local settings'!J824</f>
        <v>0</v>
      </c>
    </row>
    <row r="831" ht="12.75" hidden="1">
      <c r="I831" s="58">
        <f>'Local settings'!J825</f>
        <v>0</v>
      </c>
    </row>
    <row r="832" ht="12.75" hidden="1">
      <c r="I832" s="58">
        <f>'Local settings'!J826</f>
        <v>0</v>
      </c>
    </row>
    <row r="833" ht="12.75" hidden="1">
      <c r="I833" s="58">
        <f>'Local settings'!J827</f>
        <v>0</v>
      </c>
    </row>
    <row r="834" ht="12.75" hidden="1">
      <c r="I834" s="58">
        <f>'Local settings'!J828</f>
        <v>0</v>
      </c>
    </row>
    <row r="835" ht="12.75" hidden="1">
      <c r="I835" s="58">
        <f>'Local settings'!J829</f>
        <v>0</v>
      </c>
    </row>
    <row r="836" ht="12.75" hidden="1">
      <c r="I836" s="58">
        <f>'Local settings'!J830</f>
        <v>0</v>
      </c>
    </row>
    <row r="837" ht="12.75" hidden="1">
      <c r="I837" s="58">
        <f>'Local settings'!J831</f>
        <v>0</v>
      </c>
    </row>
    <row r="838" ht="12.75" hidden="1">
      <c r="I838" s="58">
        <f>'Local settings'!J832</f>
        <v>0</v>
      </c>
    </row>
    <row r="839" ht="12.75" hidden="1">
      <c r="I839" s="58">
        <f>'Local settings'!J833</f>
        <v>0</v>
      </c>
    </row>
    <row r="840" ht="12.75" hidden="1">
      <c r="I840" s="58">
        <f>'Local settings'!J834</f>
        <v>0</v>
      </c>
    </row>
    <row r="841" ht="12.75" hidden="1">
      <c r="I841" s="58">
        <f>'Local settings'!J835</f>
        <v>0</v>
      </c>
    </row>
    <row r="842" ht="12.75" hidden="1">
      <c r="I842" s="58">
        <f>'Local settings'!J836</f>
        <v>0</v>
      </c>
    </row>
    <row r="843" ht="12.75" hidden="1">
      <c r="I843" s="58">
        <f>'Local settings'!J837</f>
        <v>0</v>
      </c>
    </row>
    <row r="844" ht="12.75" hidden="1">
      <c r="I844" s="58">
        <f>'Local settings'!J838</f>
        <v>0</v>
      </c>
    </row>
    <row r="845" ht="12.75" hidden="1">
      <c r="I845" s="58">
        <f>'Local settings'!J839</f>
        <v>0</v>
      </c>
    </row>
    <row r="846" ht="12.75" hidden="1">
      <c r="I846" s="58">
        <f>'Local settings'!J840</f>
        <v>0</v>
      </c>
    </row>
    <row r="847" ht="12.75" hidden="1">
      <c r="I847" s="58">
        <f>'Local settings'!J841</f>
        <v>0</v>
      </c>
    </row>
    <row r="848" ht="12.75" hidden="1">
      <c r="I848" s="58">
        <f>'Local settings'!J842</f>
        <v>0</v>
      </c>
    </row>
    <row r="849" ht="12.75" hidden="1">
      <c r="I849" s="58">
        <f>'Local settings'!J843</f>
        <v>0</v>
      </c>
    </row>
    <row r="850" ht="12.75" hidden="1">
      <c r="I850" s="58">
        <f>'Local settings'!J844</f>
        <v>0</v>
      </c>
    </row>
    <row r="851" ht="12.75" hidden="1">
      <c r="I851" s="58">
        <f>'Local settings'!J845</f>
        <v>0</v>
      </c>
    </row>
    <row r="852" ht="12.75" hidden="1">
      <c r="I852" s="58">
        <f>'Local settings'!J846</f>
        <v>0</v>
      </c>
    </row>
    <row r="853" ht="12.75" hidden="1">
      <c r="I853" s="58">
        <f>'Local settings'!J847</f>
        <v>0</v>
      </c>
    </row>
    <row r="854" ht="12.75" hidden="1">
      <c r="I854" s="58">
        <f>'Local settings'!J848</f>
        <v>0</v>
      </c>
    </row>
    <row r="855" ht="12.75" hidden="1">
      <c r="I855" s="58">
        <f>'Local settings'!J849</f>
        <v>0</v>
      </c>
    </row>
    <row r="856" ht="12.75" hidden="1">
      <c r="I856" s="58">
        <f>'Local settings'!J850</f>
        <v>0</v>
      </c>
    </row>
    <row r="857" ht="12.75" hidden="1">
      <c r="I857" s="58">
        <f>'Local settings'!J851</f>
        <v>0</v>
      </c>
    </row>
    <row r="858" ht="12.75" hidden="1">
      <c r="I858" s="58">
        <f>'Local settings'!J852</f>
        <v>0</v>
      </c>
    </row>
    <row r="859" ht="12.75" hidden="1">
      <c r="I859" s="58">
        <f>'Local settings'!J853</f>
        <v>0</v>
      </c>
    </row>
    <row r="860" ht="12.75" hidden="1">
      <c r="I860" s="58">
        <f>'Local settings'!J854</f>
        <v>0</v>
      </c>
    </row>
    <row r="861" ht="12.75" hidden="1">
      <c r="I861" s="58">
        <f>'Local settings'!J855</f>
        <v>0</v>
      </c>
    </row>
    <row r="862" ht="12.75" hidden="1">
      <c r="I862" s="58">
        <f>'Local settings'!J856</f>
        <v>0</v>
      </c>
    </row>
    <row r="863" ht="12.75" hidden="1">
      <c r="I863" s="58">
        <f>'Local settings'!J857</f>
        <v>0</v>
      </c>
    </row>
    <row r="864" ht="12.75" hidden="1">
      <c r="I864" s="58">
        <f>'Local settings'!J858</f>
        <v>0</v>
      </c>
    </row>
    <row r="865" ht="12.75" hidden="1">
      <c r="I865" s="58">
        <f>'Local settings'!J859</f>
        <v>0</v>
      </c>
    </row>
    <row r="866" ht="12.75" hidden="1">
      <c r="I866" s="58">
        <f>'Local settings'!J860</f>
        <v>0</v>
      </c>
    </row>
    <row r="867" ht="12.75" hidden="1">
      <c r="I867" s="58">
        <f>'Local settings'!J861</f>
        <v>0</v>
      </c>
    </row>
    <row r="868" ht="12.75" hidden="1">
      <c r="I868" s="58">
        <f>'Local settings'!J862</f>
        <v>0</v>
      </c>
    </row>
    <row r="869" ht="12.75" hidden="1">
      <c r="I869" s="58">
        <f>'Local settings'!J863</f>
        <v>0</v>
      </c>
    </row>
    <row r="870" ht="12.75" hidden="1">
      <c r="I870" s="58">
        <f>'Local settings'!J864</f>
        <v>0</v>
      </c>
    </row>
    <row r="871" ht="12.75" hidden="1">
      <c r="I871" s="58">
        <f>'Local settings'!J865</f>
        <v>0</v>
      </c>
    </row>
    <row r="872" ht="12.75" hidden="1">
      <c r="I872" s="58">
        <f>'Local settings'!J866</f>
        <v>0</v>
      </c>
    </row>
    <row r="873" ht="12.75" hidden="1">
      <c r="I873" s="58">
        <f>'Local settings'!J867</f>
        <v>0</v>
      </c>
    </row>
    <row r="874" ht="12.75" hidden="1">
      <c r="I874" s="58">
        <f>'Local settings'!J868</f>
        <v>0</v>
      </c>
    </row>
    <row r="875" ht="12.75" hidden="1">
      <c r="I875" s="58">
        <f>'Local settings'!J869</f>
        <v>0</v>
      </c>
    </row>
    <row r="876" ht="12.75" hidden="1">
      <c r="I876" s="58">
        <f>'Local settings'!J870</f>
        <v>0</v>
      </c>
    </row>
    <row r="877" ht="12.75" hidden="1">
      <c r="I877" s="58">
        <f>'Local settings'!J871</f>
        <v>0</v>
      </c>
    </row>
    <row r="878" ht="12.75" hidden="1">
      <c r="I878" s="58">
        <f>'Local settings'!J872</f>
        <v>0</v>
      </c>
    </row>
    <row r="879" ht="12.75" hidden="1">
      <c r="I879" s="58">
        <f>'Local settings'!J873</f>
        <v>0</v>
      </c>
    </row>
    <row r="880" ht="12.75" hidden="1">
      <c r="I880" s="58">
        <f>'Local settings'!J874</f>
        <v>0</v>
      </c>
    </row>
    <row r="881" ht="12.75" hidden="1">
      <c r="I881" s="58">
        <f>'Local settings'!J875</f>
        <v>0</v>
      </c>
    </row>
    <row r="882" ht="12.75" hidden="1">
      <c r="I882" s="58">
        <f>'Local settings'!J876</f>
        <v>0</v>
      </c>
    </row>
    <row r="883" ht="12.75" hidden="1">
      <c r="I883" s="58">
        <f>'Local settings'!J877</f>
        <v>0</v>
      </c>
    </row>
    <row r="884" ht="12.75" hidden="1">
      <c r="I884" s="58">
        <f>'Local settings'!J878</f>
        <v>0</v>
      </c>
    </row>
    <row r="885" ht="12.75" hidden="1">
      <c r="I885" s="58">
        <f>'Local settings'!J879</f>
        <v>0</v>
      </c>
    </row>
    <row r="886" ht="12.75" hidden="1">
      <c r="I886" s="58">
        <f>'Local settings'!J880</f>
        <v>0</v>
      </c>
    </row>
    <row r="887" ht="12.75" hidden="1">
      <c r="I887" s="58">
        <f>'Local settings'!J881</f>
        <v>0</v>
      </c>
    </row>
    <row r="888" ht="12.75" hidden="1">
      <c r="I888" s="58">
        <f>'Local settings'!J882</f>
        <v>0</v>
      </c>
    </row>
    <row r="889" ht="12.75" hidden="1">
      <c r="I889" s="58">
        <f>'Local settings'!J883</f>
        <v>0</v>
      </c>
    </row>
    <row r="890" ht="12.75" hidden="1">
      <c r="I890" s="58">
        <f>'Local settings'!J884</f>
        <v>0</v>
      </c>
    </row>
    <row r="891" ht="12.75" hidden="1">
      <c r="I891" s="58">
        <f>'Local settings'!J885</f>
        <v>0</v>
      </c>
    </row>
    <row r="892" ht="12.75" hidden="1">
      <c r="I892" s="58">
        <f>'Local settings'!J886</f>
        <v>0</v>
      </c>
    </row>
    <row r="893" ht="12.75" hidden="1">
      <c r="I893" s="58">
        <f>'Local settings'!J887</f>
        <v>0</v>
      </c>
    </row>
    <row r="894" ht="12.75" hidden="1">
      <c r="I894" s="58">
        <f>'Local settings'!J888</f>
        <v>0</v>
      </c>
    </row>
    <row r="895" ht="12.75" hidden="1">
      <c r="I895" s="58">
        <f>'Local settings'!J889</f>
        <v>0</v>
      </c>
    </row>
    <row r="896" ht="12.75" hidden="1">
      <c r="I896" s="58">
        <f>'Local settings'!J890</f>
        <v>0</v>
      </c>
    </row>
    <row r="897" ht="12.75" hidden="1">
      <c r="I897" s="58">
        <f>'Local settings'!J891</f>
        <v>0</v>
      </c>
    </row>
    <row r="898" ht="12.75" hidden="1">
      <c r="I898" s="58">
        <f>'Local settings'!J892</f>
        <v>0</v>
      </c>
    </row>
    <row r="899" ht="12.75" hidden="1">
      <c r="I899" s="58">
        <f>'Local settings'!J893</f>
        <v>0</v>
      </c>
    </row>
    <row r="900" ht="12.75" hidden="1">
      <c r="I900" s="58">
        <f>'Local settings'!J894</f>
        <v>0</v>
      </c>
    </row>
    <row r="901" ht="12.75" hidden="1">
      <c r="I901" s="58">
        <f>'Local settings'!J895</f>
        <v>0</v>
      </c>
    </row>
    <row r="902" ht="12.75" hidden="1">
      <c r="I902" s="58">
        <f>'Local settings'!J896</f>
        <v>0</v>
      </c>
    </row>
    <row r="903" ht="12.75" hidden="1">
      <c r="I903" s="58">
        <f>'Local settings'!J897</f>
        <v>0</v>
      </c>
    </row>
    <row r="904" ht="12.75" hidden="1">
      <c r="I904" s="58">
        <f>'Local settings'!J898</f>
        <v>0</v>
      </c>
    </row>
    <row r="905" ht="12.75" hidden="1">
      <c r="I905" s="58">
        <f>'Local settings'!J899</f>
        <v>0</v>
      </c>
    </row>
    <row r="906" ht="12.75" hidden="1">
      <c r="I906" s="58">
        <f>'Local settings'!J900</f>
        <v>0</v>
      </c>
    </row>
    <row r="907" ht="12.75" hidden="1">
      <c r="I907" s="58">
        <f>'Local settings'!J901</f>
        <v>0</v>
      </c>
    </row>
    <row r="908" ht="12.75" hidden="1">
      <c r="I908" s="58">
        <f>'Local settings'!J902</f>
        <v>0</v>
      </c>
    </row>
    <row r="909" ht="12.75" hidden="1">
      <c r="I909" s="58">
        <f>'Local settings'!J903</f>
        <v>0</v>
      </c>
    </row>
    <row r="910" ht="12.75" hidden="1">
      <c r="I910" s="58">
        <f>'Local settings'!J904</f>
        <v>0</v>
      </c>
    </row>
    <row r="911" ht="12.75" hidden="1">
      <c r="I911" s="58">
        <f>'Local settings'!J905</f>
        <v>0</v>
      </c>
    </row>
    <row r="912" ht="12.75" hidden="1">
      <c r="I912" s="58">
        <f>'Local settings'!J906</f>
        <v>0</v>
      </c>
    </row>
    <row r="913" ht="12.75" hidden="1">
      <c r="I913" s="58">
        <f>'Local settings'!J907</f>
        <v>0</v>
      </c>
    </row>
    <row r="914" ht="12.75" hidden="1">
      <c r="I914" s="58">
        <f>'Local settings'!J908</f>
        <v>0</v>
      </c>
    </row>
    <row r="915" ht="12.75" hidden="1">
      <c r="I915" s="58">
        <f>'Local settings'!J909</f>
        <v>0</v>
      </c>
    </row>
    <row r="916" ht="12.75" hidden="1">
      <c r="I916" s="58">
        <f>'Local settings'!J910</f>
        <v>0</v>
      </c>
    </row>
    <row r="917" ht="12.75" hidden="1">
      <c r="I917" s="58">
        <f>'Local settings'!J911</f>
        <v>0</v>
      </c>
    </row>
    <row r="918" ht="12.75" hidden="1">
      <c r="I918" s="58">
        <f>'Local settings'!J912</f>
        <v>0</v>
      </c>
    </row>
    <row r="919" ht="12.75" hidden="1">
      <c r="I919" s="58">
        <f>'Local settings'!J913</f>
        <v>0</v>
      </c>
    </row>
    <row r="920" ht="12.75" hidden="1">
      <c r="I920" s="58">
        <f>'Local settings'!J914</f>
        <v>0</v>
      </c>
    </row>
    <row r="921" ht="12.75" hidden="1">
      <c r="I921" s="58">
        <f>'Local settings'!J915</f>
        <v>0</v>
      </c>
    </row>
    <row r="922" ht="12.75" hidden="1">
      <c r="I922" s="58">
        <f>'Local settings'!J916</f>
        <v>0</v>
      </c>
    </row>
    <row r="923" ht="12.75" hidden="1">
      <c r="I923" s="58">
        <f>'Local settings'!J917</f>
        <v>0</v>
      </c>
    </row>
    <row r="924" ht="12.75" hidden="1">
      <c r="I924" s="58">
        <f>'Local settings'!J918</f>
        <v>0</v>
      </c>
    </row>
    <row r="925" ht="12.75" hidden="1">
      <c r="I925" s="58">
        <f>'Local settings'!J919</f>
        <v>0</v>
      </c>
    </row>
    <row r="926" ht="12.75" hidden="1">
      <c r="I926" s="58">
        <f>'Local settings'!J920</f>
        <v>0</v>
      </c>
    </row>
    <row r="927" ht="12.75" hidden="1">
      <c r="I927" s="58">
        <f>'Local settings'!J921</f>
        <v>0</v>
      </c>
    </row>
    <row r="928" ht="12.75" hidden="1">
      <c r="I928" s="58">
        <f>'Local settings'!J922</f>
        <v>0</v>
      </c>
    </row>
    <row r="929" ht="12.75" hidden="1">
      <c r="I929" s="58">
        <f>'Local settings'!J923</f>
        <v>0</v>
      </c>
    </row>
    <row r="930" ht="12.75" hidden="1">
      <c r="I930" s="58">
        <f>'Local settings'!J924</f>
        <v>0</v>
      </c>
    </row>
    <row r="931" ht="12.75" hidden="1">
      <c r="I931" s="58">
        <f>'Local settings'!J925</f>
        <v>0</v>
      </c>
    </row>
    <row r="932" ht="12.75" hidden="1">
      <c r="I932" s="58">
        <f>'Local settings'!J926</f>
        <v>0</v>
      </c>
    </row>
    <row r="933" ht="12.75" hidden="1">
      <c r="I933" s="58">
        <f>'Local settings'!J927</f>
        <v>0</v>
      </c>
    </row>
    <row r="934" ht="12.75" hidden="1">
      <c r="I934" s="58">
        <f>'Local settings'!J928</f>
        <v>0</v>
      </c>
    </row>
    <row r="935" ht="12.75" hidden="1">
      <c r="I935" s="58">
        <f>'Local settings'!J929</f>
        <v>0</v>
      </c>
    </row>
    <row r="936" ht="12.75" hidden="1">
      <c r="I936" s="58">
        <f>'Local settings'!J930</f>
        <v>0</v>
      </c>
    </row>
    <row r="937" ht="12.75" hidden="1">
      <c r="I937" s="58">
        <f>'Local settings'!J931</f>
        <v>0</v>
      </c>
    </row>
    <row r="938" ht="12.75" hidden="1">
      <c r="I938" s="58">
        <f>'Local settings'!J932</f>
        <v>0</v>
      </c>
    </row>
    <row r="939" ht="12.75" hidden="1">
      <c r="I939" s="58">
        <f>'Local settings'!J933</f>
        <v>0</v>
      </c>
    </row>
    <row r="940" ht="12.75" hidden="1">
      <c r="I940" s="58">
        <f>'Local settings'!J934</f>
        <v>0</v>
      </c>
    </row>
    <row r="941" ht="12.75" hidden="1">
      <c r="I941" s="58">
        <f>'Local settings'!J935</f>
        <v>0</v>
      </c>
    </row>
    <row r="942" ht="12.75" hidden="1">
      <c r="I942" s="58">
        <f>'Local settings'!J936</f>
        <v>0</v>
      </c>
    </row>
    <row r="943" ht="12.75" hidden="1">
      <c r="I943" s="58">
        <f>'Local settings'!J937</f>
        <v>0</v>
      </c>
    </row>
    <row r="944" ht="12.75" hidden="1">
      <c r="I944" s="58">
        <f>'Local settings'!J938</f>
        <v>0</v>
      </c>
    </row>
    <row r="945" ht="12.75" hidden="1">
      <c r="I945" s="58">
        <f>'Local settings'!J939</f>
        <v>0</v>
      </c>
    </row>
    <row r="946" ht="12.75" hidden="1">
      <c r="I946" s="58">
        <f>'Local settings'!J940</f>
        <v>0</v>
      </c>
    </row>
    <row r="947" ht="12.75" hidden="1">
      <c r="I947" s="58">
        <f>'Local settings'!J941</f>
        <v>0</v>
      </c>
    </row>
    <row r="948" ht="12.75" hidden="1">
      <c r="I948" s="58">
        <f>'Local settings'!J942</f>
        <v>0</v>
      </c>
    </row>
    <row r="949" ht="12.75" hidden="1">
      <c r="I949" s="58">
        <f>'Local settings'!J943</f>
        <v>0</v>
      </c>
    </row>
    <row r="950" ht="12.75" hidden="1">
      <c r="I950" s="58">
        <f>'Local settings'!J944</f>
        <v>0</v>
      </c>
    </row>
    <row r="951" ht="12.75" hidden="1">
      <c r="I951" s="58">
        <f>'Local settings'!J945</f>
        <v>0</v>
      </c>
    </row>
    <row r="952" ht="12.75" hidden="1">
      <c r="I952" s="58">
        <f>'Local settings'!J946</f>
        <v>0</v>
      </c>
    </row>
    <row r="953" ht="12.75" hidden="1">
      <c r="I953" s="58">
        <f>'Local settings'!J947</f>
        <v>0</v>
      </c>
    </row>
    <row r="954" ht="12.75" hidden="1">
      <c r="I954" s="58">
        <f>'Local settings'!J948</f>
        <v>0</v>
      </c>
    </row>
    <row r="955" ht="12.75" hidden="1">
      <c r="I955" s="58">
        <f>'Local settings'!J949</f>
        <v>0</v>
      </c>
    </row>
    <row r="956" ht="12.75" hidden="1">
      <c r="I956" s="58">
        <f>'Local settings'!J950</f>
        <v>0</v>
      </c>
    </row>
    <row r="957" ht="12.75" hidden="1">
      <c r="I957" s="58">
        <f>'Local settings'!J951</f>
        <v>0</v>
      </c>
    </row>
    <row r="958" ht="12.75" hidden="1">
      <c r="I958" s="58">
        <f>'Local settings'!J952</f>
        <v>0</v>
      </c>
    </row>
    <row r="959" ht="12.75" hidden="1">
      <c r="I959" s="58">
        <f>'Local settings'!J953</f>
        <v>0</v>
      </c>
    </row>
    <row r="960" ht="12.75" hidden="1">
      <c r="I960" s="58">
        <f>'Local settings'!J954</f>
        <v>0</v>
      </c>
    </row>
    <row r="961" ht="12.75" hidden="1">
      <c r="I961" s="58">
        <f>'Local settings'!J955</f>
        <v>0</v>
      </c>
    </row>
    <row r="962" ht="12.75" hidden="1">
      <c r="I962" s="58">
        <f>'Local settings'!J956</f>
        <v>0</v>
      </c>
    </row>
    <row r="963" ht="12.75" hidden="1">
      <c r="I963" s="58">
        <f>'Local settings'!J957</f>
        <v>0</v>
      </c>
    </row>
    <row r="964" ht="12.75" hidden="1">
      <c r="I964" s="58">
        <f>'Local settings'!J958</f>
        <v>0</v>
      </c>
    </row>
    <row r="965" ht="12.75" hidden="1">
      <c r="I965" s="58">
        <f>'Local settings'!J959</f>
        <v>0</v>
      </c>
    </row>
    <row r="966" ht="12.75" hidden="1">
      <c r="I966" s="58">
        <f>'Local settings'!J960</f>
        <v>0</v>
      </c>
    </row>
    <row r="967" ht="12.75" hidden="1">
      <c r="I967" s="58">
        <f>'Local settings'!J961</f>
        <v>0</v>
      </c>
    </row>
    <row r="968" ht="12.75" hidden="1">
      <c r="I968" s="58">
        <f>'Local settings'!J962</f>
        <v>0</v>
      </c>
    </row>
    <row r="969" ht="12.75" hidden="1">
      <c r="I969" s="58">
        <f>'Local settings'!J963</f>
        <v>0</v>
      </c>
    </row>
    <row r="970" ht="12.75" hidden="1">
      <c r="I970" s="58">
        <f>'Local settings'!J964</f>
        <v>0</v>
      </c>
    </row>
    <row r="971" ht="12.75" hidden="1">
      <c r="I971" s="58">
        <f>'Local settings'!J965</f>
        <v>0</v>
      </c>
    </row>
    <row r="972" ht="12.75" hidden="1">
      <c r="I972" s="58">
        <f>'Local settings'!J966</f>
        <v>0</v>
      </c>
    </row>
    <row r="973" ht="12.75" hidden="1">
      <c r="I973" s="58">
        <f>'Local settings'!J967</f>
        <v>0</v>
      </c>
    </row>
    <row r="974" ht="12.75" hidden="1">
      <c r="I974" s="58">
        <f>'Local settings'!J968</f>
        <v>0</v>
      </c>
    </row>
    <row r="975" ht="12.75" hidden="1">
      <c r="I975" s="58">
        <f>'Local settings'!J969</f>
        <v>0</v>
      </c>
    </row>
    <row r="976" ht="12.75" hidden="1">
      <c r="I976" s="58">
        <f>'Local settings'!J970</f>
        <v>0</v>
      </c>
    </row>
    <row r="977" ht="12.75" hidden="1">
      <c r="I977" s="58">
        <f>'Local settings'!J971</f>
        <v>0</v>
      </c>
    </row>
    <row r="978" ht="12.75" hidden="1">
      <c r="I978" s="58">
        <f>'Local settings'!J972</f>
        <v>0</v>
      </c>
    </row>
    <row r="979" ht="12.75" hidden="1">
      <c r="I979" s="58">
        <f>'Local settings'!J973</f>
        <v>0</v>
      </c>
    </row>
    <row r="980" ht="12.75" hidden="1">
      <c r="I980" s="58">
        <f>'Local settings'!J974</f>
        <v>0</v>
      </c>
    </row>
    <row r="981" ht="12.75" hidden="1">
      <c r="I981" s="58">
        <f>'Local settings'!J975</f>
        <v>0</v>
      </c>
    </row>
    <row r="982" ht="12.75" hidden="1">
      <c r="I982" s="58">
        <f>'Local settings'!J976</f>
        <v>0</v>
      </c>
    </row>
    <row r="983" ht="12.75" hidden="1">
      <c r="I983" s="58">
        <f>'Local settings'!J977</f>
        <v>0</v>
      </c>
    </row>
    <row r="984" ht="12.75" hidden="1">
      <c r="I984" s="58">
        <f>'Local settings'!J978</f>
        <v>0</v>
      </c>
    </row>
    <row r="985" ht="12.75" hidden="1">
      <c r="I985" s="58">
        <f>'Local settings'!J979</f>
        <v>0</v>
      </c>
    </row>
    <row r="986" ht="12.75" hidden="1">
      <c r="I986" s="58">
        <f>'Local settings'!J980</f>
        <v>0</v>
      </c>
    </row>
    <row r="987" ht="12.75" hidden="1">
      <c r="I987" s="58">
        <f>'Local settings'!J981</f>
        <v>0</v>
      </c>
    </row>
    <row r="988" ht="12.75" hidden="1">
      <c r="I988" s="58">
        <f>'Local settings'!J982</f>
        <v>0</v>
      </c>
    </row>
    <row r="989" ht="12.75" hidden="1">
      <c r="I989" s="58">
        <f>'Local settings'!J983</f>
        <v>0</v>
      </c>
    </row>
    <row r="990" ht="12.75" hidden="1">
      <c r="I990" s="58">
        <f>'Local settings'!J984</f>
        <v>0</v>
      </c>
    </row>
    <row r="991" ht="12.75" hidden="1">
      <c r="I991" s="58">
        <f>'Local settings'!J985</f>
        <v>0</v>
      </c>
    </row>
    <row r="992" ht="12.75" hidden="1">
      <c r="I992" s="58">
        <f>'Local settings'!J986</f>
        <v>0</v>
      </c>
    </row>
    <row r="993" ht="12.75" hidden="1">
      <c r="I993" s="58">
        <f>'Local settings'!J987</f>
        <v>0</v>
      </c>
    </row>
    <row r="994" ht="12.75" hidden="1">
      <c r="I994" s="58">
        <f>'Local settings'!J988</f>
        <v>0</v>
      </c>
    </row>
    <row r="995" ht="12.75" hidden="1">
      <c r="I995" s="58">
        <f>'Local settings'!J989</f>
        <v>0</v>
      </c>
    </row>
    <row r="996" ht="12.75" hidden="1">
      <c r="I996" s="58">
        <f>'Local settings'!J990</f>
        <v>0</v>
      </c>
    </row>
    <row r="997" ht="12.75" hidden="1">
      <c r="I997" s="58">
        <f>'Local settings'!J991</f>
        <v>0</v>
      </c>
    </row>
    <row r="998" ht="12.75" hidden="1">
      <c r="I998" s="58">
        <f>'Local settings'!J992</f>
        <v>0</v>
      </c>
    </row>
    <row r="999" ht="12.75" hidden="1">
      <c r="I999" s="58">
        <f>'Local settings'!J993</f>
        <v>0</v>
      </c>
    </row>
    <row r="1000" ht="12.75" hidden="1">
      <c r="I1000" s="58">
        <f>'Local settings'!J994</f>
        <v>0</v>
      </c>
    </row>
  </sheetData>
  <mergeCells count="12">
    <mergeCell ref="B16:D16"/>
    <mergeCell ref="F23:H27"/>
    <mergeCell ref="D2:E2"/>
    <mergeCell ref="A1:E1"/>
    <mergeCell ref="F35:H37"/>
    <mergeCell ref="F3:H4"/>
    <mergeCell ref="F18:H22"/>
    <mergeCell ref="A22:E23"/>
    <mergeCell ref="A10:C10"/>
    <mergeCell ref="A12:E14"/>
    <mergeCell ref="A9:C9"/>
    <mergeCell ref="A17:E20"/>
  </mergeCells>
  <conditionalFormatting sqref="B16:D16">
    <cfRule type="cellIs" priority="1" dxfId="0" operator="notEqual" stopIfTrue="1">
      <formula>""</formula>
    </cfRule>
  </conditionalFormatting>
  <dataValidations count="8">
    <dataValidation type="list" allowBlank="1" showErrorMessage="1" errorTitle="Invalid entry" error="You must choose a value from the list.  Please try again.  " sqref="F6">
      <formula1>$J$8:$J$10</formula1>
    </dataValidation>
    <dataValidation type="list" allowBlank="1" showErrorMessage="1" errorTitle="Invalid entry" error="You must choose a value from the list.  Please try again.  " sqref="H6">
      <formula1>$J$11:$J$13</formula1>
    </dataValidation>
    <dataValidation type="list" allowBlank="1" showErrorMessage="1" errorTitle="Invalid entry" error="You must choose a value from the list.  Please try again.  " sqref="G8">
      <formula1>$J$14:$J$15</formula1>
    </dataValidation>
    <dataValidation type="list" allowBlank="1" showErrorMessage="1" errorTitle="Invalid entry" error="You must choose a value from the list.  Please try again.  " sqref="G11">
      <formula1>$J$16:$J$28</formula1>
    </dataValidation>
    <dataValidation type="list" allowBlank="1" errorTitle="Invalid time" error="Please enter a time in the format hh:mm [A/P]M.  " sqref="C7 C5">
      <formula1>$J$29:$J$75</formula1>
    </dataValidation>
    <dataValidation type="list" allowBlank="1" showErrorMessage="1" errorTitle="Incorrect Selection" error="Sorry, we havn't got details for that one!  Choose the city nearest you.  " sqref="D2:E2">
      <formula1>INDIRECT("$I$8:"&amp;$I$7)</formula1>
    </dataValidation>
    <dataValidation type="list" allowBlank="1" showErrorMessage="1" errorTitle="Invalid time" error="Calculations only valid for the values in the list.  Please try again.  " sqref="F16">
      <formula1>$J$5:$J$7</formula1>
    </dataValidation>
    <dataValidation type="list" allowBlank="1" showErrorMessage="1" errorTitle="Invalid entry" error="You can only enter a valid month, or specify the whole year.  Please try again.  " sqref="G16">
      <formula1>$J$16:$J$28</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A3713"/>
  <sheetViews>
    <sheetView workbookViewId="0" topLeftCell="A1">
      <selection activeCell="I3" sqref="I3"/>
    </sheetView>
  </sheetViews>
  <sheetFormatPr defaultColWidth="9.140625" defaultRowHeight="12.75"/>
  <cols>
    <col min="1" max="9" width="9.140625" style="49" customWidth="1"/>
    <col min="10" max="10" width="9.28125" style="49" bestFit="1" customWidth="1"/>
    <col min="11" max="16384" width="9.140625" style="49" customWidth="1"/>
  </cols>
  <sheetData>
    <row r="1" spans="1:11" ht="12.75">
      <c r="A1" s="49" t="str">
        <f>Interface!D2</f>
        <v>Leicester</v>
      </c>
      <c r="B1" s="49" t="s">
        <v>43</v>
      </c>
      <c r="F1" s="49" t="s">
        <v>44</v>
      </c>
      <c r="K1" s="54">
        <v>37987</v>
      </c>
    </row>
    <row r="2" spans="1:27" ht="12.75">
      <c r="A2" s="10" t="s">
        <v>12</v>
      </c>
      <c r="B2" s="10" t="s">
        <v>13</v>
      </c>
      <c r="C2" s="10" t="s">
        <v>14</v>
      </c>
      <c r="E2" s="10" t="str">
        <f>A2</f>
        <v>Date</v>
      </c>
      <c r="F2" s="10" t="str">
        <f>B2</f>
        <v>Sunrise</v>
      </c>
      <c r="G2" s="10" t="str">
        <f>C2</f>
        <v>Sunset</v>
      </c>
      <c r="I2" s="55">
        <f>1000-COUNTIF(J2:J1000,0)</f>
        <v>6</v>
      </c>
      <c r="J2" s="53" t="s">
        <v>86</v>
      </c>
      <c r="K2" s="56">
        <v>1848</v>
      </c>
      <c r="M2" s="10"/>
      <c r="N2" s="10"/>
      <c r="O2" s="10"/>
      <c r="Q2" s="10"/>
      <c r="R2" s="10"/>
      <c r="S2" s="10"/>
      <c r="U2" s="10"/>
      <c r="V2" s="10"/>
      <c r="W2" s="10"/>
      <c r="Y2" s="10"/>
      <c r="Z2" s="10"/>
      <c r="AA2" s="10"/>
    </row>
    <row r="3" spans="1:27" ht="12.75">
      <c r="A3" s="50">
        <v>37987</v>
      </c>
      <c r="B3" s="51">
        <f ca="1">INDIRECT("B"&amp;ROW()-3+LOOKUP($A$1,INDIRECT("$J$2:$J$"&amp;$I$2),INDIRECT("$K$2:$K$"&amp;$I$2)))</f>
        <v>0.3444444444444445</v>
      </c>
      <c r="C3" s="51">
        <f ca="1">INDIRECT("C"&amp;ROW()-3+LOOKUP($A$1,INDIRECT("$J$2:$J$"&amp;$I$2),INDIRECT("$K$2:$K$"&amp;$I$2)))</f>
        <v>0.6666666666666666</v>
      </c>
      <c r="E3" s="50">
        <f aca="true" t="shared" si="0" ref="E3:E66">A3</f>
        <v>37987</v>
      </c>
      <c r="F3" s="51">
        <f aca="true" t="shared" si="1" ref="F3:F66">B3</f>
        <v>0.3444444444444445</v>
      </c>
      <c r="G3" s="51">
        <f aca="true" t="shared" si="2" ref="G3:G66">C3</f>
        <v>0.6666666666666666</v>
      </c>
      <c r="I3" s="52"/>
      <c r="J3" s="10" t="s">
        <v>85</v>
      </c>
      <c r="K3" s="55">
        <v>372</v>
      </c>
      <c r="M3" s="52"/>
      <c r="N3" s="53"/>
      <c r="O3" s="53"/>
      <c r="Q3" s="52"/>
      <c r="R3" s="53"/>
      <c r="S3" s="53"/>
      <c r="U3" s="52"/>
      <c r="V3" s="53"/>
      <c r="W3" s="53"/>
      <c r="Y3" s="52"/>
      <c r="Z3" s="53"/>
      <c r="AA3" s="53"/>
    </row>
    <row r="4" spans="1:27" ht="12.75">
      <c r="A4" s="50">
        <v>37988</v>
      </c>
      <c r="B4" s="51">
        <f ca="1" t="shared" si="3" ref="B4:B67">INDIRECT("B"&amp;ROW()-3+LOOKUP($A$1,INDIRECT("$J$2:$J$"&amp;$I$2),INDIRECT("$K$2:$K$"&amp;$I$2)))</f>
        <v>0.3444444444444445</v>
      </c>
      <c r="C4" s="51">
        <f ca="1" t="shared" si="4" ref="C4:C67">INDIRECT("C"&amp;ROW()-3+LOOKUP($A$1,INDIRECT("$J$2:$J$"&amp;$I$2),INDIRECT("$K$2:$K$"&amp;$I$2)))</f>
        <v>0.6673611111111111</v>
      </c>
      <c r="E4" s="50">
        <f t="shared" si="0"/>
        <v>37988</v>
      </c>
      <c r="F4" s="51">
        <f t="shared" si="1"/>
        <v>0.3444444444444445</v>
      </c>
      <c r="G4" s="51">
        <f t="shared" si="2"/>
        <v>0.6673611111111111</v>
      </c>
      <c r="I4" s="52"/>
      <c r="J4" s="56" t="s">
        <v>97</v>
      </c>
      <c r="K4" s="56">
        <v>741</v>
      </c>
      <c r="M4" s="52"/>
      <c r="N4" s="53"/>
      <c r="O4" s="53"/>
      <c r="Q4" s="52"/>
      <c r="R4" s="53"/>
      <c r="S4" s="53"/>
      <c r="U4" s="52"/>
      <c r="V4" s="53"/>
      <c r="W4" s="53"/>
      <c r="Y4" s="52"/>
      <c r="Z4" s="53"/>
      <c r="AA4" s="53"/>
    </row>
    <row r="5" spans="1:27" ht="12.75">
      <c r="A5" s="50">
        <v>37989</v>
      </c>
      <c r="B5" s="51">
        <f ca="1" t="shared" si="3"/>
        <v>0.3444444444444445</v>
      </c>
      <c r="C5" s="51">
        <f ca="1" t="shared" si="4"/>
        <v>0.66875</v>
      </c>
      <c r="E5" s="50">
        <f t="shared" si="0"/>
        <v>37989</v>
      </c>
      <c r="F5" s="51">
        <f t="shared" si="1"/>
        <v>0.3444444444444445</v>
      </c>
      <c r="G5" s="51">
        <f t="shared" si="2"/>
        <v>0.66875</v>
      </c>
      <c r="I5" s="52"/>
      <c r="J5" s="53" t="s">
        <v>87</v>
      </c>
      <c r="K5" s="56">
        <v>1479</v>
      </c>
      <c r="M5" s="52"/>
      <c r="N5" s="53"/>
      <c r="O5" s="53"/>
      <c r="Q5" s="52"/>
      <c r="R5" s="53"/>
      <c r="S5" s="53"/>
      <c r="U5" s="52"/>
      <c r="V5" s="53"/>
      <c r="W5" s="53"/>
      <c r="Y5" s="52"/>
      <c r="Z5" s="53"/>
      <c r="AA5" s="53"/>
    </row>
    <row r="6" spans="1:27" ht="12.75">
      <c r="A6" s="50">
        <v>37990</v>
      </c>
      <c r="B6" s="51">
        <f ca="1" t="shared" si="3"/>
        <v>0.3444444444444445</v>
      </c>
      <c r="C6" s="51">
        <f ca="1" t="shared" si="4"/>
        <v>0.6694444444444444</v>
      </c>
      <c r="E6" s="50">
        <f t="shared" si="0"/>
        <v>37990</v>
      </c>
      <c r="F6" s="51">
        <f t="shared" si="1"/>
        <v>0.3444444444444445</v>
      </c>
      <c r="G6" s="51">
        <f t="shared" si="2"/>
        <v>0.6694444444444444</v>
      </c>
      <c r="I6" s="52"/>
      <c r="J6" s="53" t="s">
        <v>88</v>
      </c>
      <c r="K6" s="56">
        <v>1110</v>
      </c>
      <c r="M6" s="52"/>
      <c r="N6" s="53"/>
      <c r="O6" s="53"/>
      <c r="Q6" s="52"/>
      <c r="R6" s="53"/>
      <c r="S6" s="53"/>
      <c r="U6" s="52"/>
      <c r="V6" s="53"/>
      <c r="W6" s="53"/>
      <c r="Y6" s="52"/>
      <c r="Z6" s="53"/>
      <c r="AA6" s="53"/>
    </row>
    <row r="7" spans="1:27" ht="12.75">
      <c r="A7" s="50">
        <v>37991</v>
      </c>
      <c r="B7" s="51">
        <f ca="1" t="shared" si="3"/>
        <v>0.34375</v>
      </c>
      <c r="C7" s="51">
        <f ca="1" t="shared" si="4"/>
        <v>0.6701388888888888</v>
      </c>
      <c r="E7" s="50">
        <f t="shared" si="0"/>
        <v>37991</v>
      </c>
      <c r="F7" s="51">
        <f t="shared" si="1"/>
        <v>0.34375</v>
      </c>
      <c r="G7" s="51">
        <f t="shared" si="2"/>
        <v>0.6701388888888888</v>
      </c>
      <c r="I7" s="52"/>
      <c r="J7" s="56">
        <v>0</v>
      </c>
      <c r="K7" s="56">
        <v>0</v>
      </c>
      <c r="M7" s="52"/>
      <c r="N7" s="53"/>
      <c r="O7" s="53"/>
      <c r="Q7" s="52"/>
      <c r="R7" s="53"/>
      <c r="S7" s="53"/>
      <c r="U7" s="52"/>
      <c r="V7" s="53"/>
      <c r="W7" s="53"/>
      <c r="Y7" s="52"/>
      <c r="Z7" s="53"/>
      <c r="AA7" s="53"/>
    </row>
    <row r="8" spans="1:27" ht="12.75">
      <c r="A8" s="50">
        <v>37992</v>
      </c>
      <c r="B8" s="51">
        <f ca="1" t="shared" si="3"/>
        <v>0.34375</v>
      </c>
      <c r="C8" s="51">
        <f ca="1" t="shared" si="4"/>
        <v>0.6708333333333334</v>
      </c>
      <c r="E8" s="50">
        <f t="shared" si="0"/>
        <v>37992</v>
      </c>
      <c r="F8" s="51">
        <f t="shared" si="1"/>
        <v>0.34375</v>
      </c>
      <c r="G8" s="51">
        <f t="shared" si="2"/>
        <v>0.6708333333333334</v>
      </c>
      <c r="I8" s="52"/>
      <c r="J8" s="56">
        <v>0</v>
      </c>
      <c r="K8" s="56">
        <v>0</v>
      </c>
      <c r="M8" s="52"/>
      <c r="N8" s="53"/>
      <c r="O8" s="53"/>
      <c r="Q8" s="52"/>
      <c r="R8" s="53"/>
      <c r="S8" s="53"/>
      <c r="U8" s="52"/>
      <c r="V8" s="53"/>
      <c r="W8" s="53"/>
      <c r="Y8" s="52"/>
      <c r="Z8" s="53"/>
      <c r="AA8" s="53"/>
    </row>
    <row r="9" spans="1:27" ht="12.75">
      <c r="A9" s="50">
        <v>37993</v>
      </c>
      <c r="B9" s="51">
        <f ca="1" t="shared" si="3"/>
        <v>0.3430555555555555</v>
      </c>
      <c r="C9" s="51">
        <f ca="1" t="shared" si="4"/>
        <v>0.6722222222222222</v>
      </c>
      <c r="E9" s="50">
        <f t="shared" si="0"/>
        <v>37993</v>
      </c>
      <c r="F9" s="51">
        <f t="shared" si="1"/>
        <v>0.3430555555555555</v>
      </c>
      <c r="G9" s="51">
        <f t="shared" si="2"/>
        <v>0.6722222222222222</v>
      </c>
      <c r="I9" s="52"/>
      <c r="J9" s="56">
        <v>0</v>
      </c>
      <c r="K9" s="56">
        <v>0</v>
      </c>
      <c r="M9" s="52"/>
      <c r="N9" s="53"/>
      <c r="O9" s="53"/>
      <c r="Q9" s="52"/>
      <c r="R9" s="53"/>
      <c r="S9" s="53"/>
      <c r="U9" s="52"/>
      <c r="V9" s="53"/>
      <c r="W9" s="53"/>
      <c r="Y9" s="52"/>
      <c r="Z9" s="53"/>
      <c r="AA9" s="53"/>
    </row>
    <row r="10" spans="1:27" ht="12.75">
      <c r="A10" s="50">
        <v>37994</v>
      </c>
      <c r="B10" s="51">
        <f ca="1" t="shared" si="3"/>
        <v>0.3430555555555555</v>
      </c>
      <c r="C10" s="51">
        <f ca="1" t="shared" si="4"/>
        <v>0.6729166666666666</v>
      </c>
      <c r="E10" s="50">
        <f t="shared" si="0"/>
        <v>37994</v>
      </c>
      <c r="F10" s="51">
        <f t="shared" si="1"/>
        <v>0.3430555555555555</v>
      </c>
      <c r="G10" s="51">
        <f t="shared" si="2"/>
        <v>0.6729166666666666</v>
      </c>
      <c r="I10" s="52"/>
      <c r="J10" s="56">
        <v>0</v>
      </c>
      <c r="K10" s="56">
        <v>0</v>
      </c>
      <c r="M10" s="52"/>
      <c r="N10" s="53"/>
      <c r="O10" s="53"/>
      <c r="Q10" s="52"/>
      <c r="R10" s="53"/>
      <c r="S10" s="53"/>
      <c r="U10" s="52"/>
      <c r="V10" s="53"/>
      <c r="W10" s="53"/>
      <c r="Y10" s="52"/>
      <c r="Z10" s="53"/>
      <c r="AA10" s="53"/>
    </row>
    <row r="11" spans="1:27" ht="12.75">
      <c r="A11" s="50">
        <v>37995</v>
      </c>
      <c r="B11" s="51">
        <f ca="1" t="shared" si="3"/>
        <v>0.3423611111111111</v>
      </c>
      <c r="C11" s="51">
        <f ca="1" t="shared" si="4"/>
        <v>0.6736111111111112</v>
      </c>
      <c r="E11" s="50">
        <f t="shared" si="0"/>
        <v>37995</v>
      </c>
      <c r="F11" s="51">
        <f t="shared" si="1"/>
        <v>0.3423611111111111</v>
      </c>
      <c r="G11" s="51">
        <f t="shared" si="2"/>
        <v>0.6736111111111112</v>
      </c>
      <c r="I11" s="52"/>
      <c r="J11" s="56">
        <v>0</v>
      </c>
      <c r="K11" s="56">
        <v>0</v>
      </c>
      <c r="M11" s="52"/>
      <c r="N11" s="53"/>
      <c r="O11" s="53"/>
      <c r="Q11" s="52"/>
      <c r="R11" s="53"/>
      <c r="S11" s="53"/>
      <c r="U11" s="52"/>
      <c r="V11" s="53"/>
      <c r="W11" s="53"/>
      <c r="Y11" s="52"/>
      <c r="Z11" s="53"/>
      <c r="AA11" s="53"/>
    </row>
    <row r="12" spans="1:27" ht="12.75">
      <c r="A12" s="50">
        <v>37996</v>
      </c>
      <c r="B12" s="51">
        <f ca="1" t="shared" si="3"/>
        <v>0.3423611111111111</v>
      </c>
      <c r="C12" s="51">
        <f ca="1" t="shared" si="4"/>
        <v>0.675</v>
      </c>
      <c r="E12" s="50">
        <f t="shared" si="0"/>
        <v>37996</v>
      </c>
      <c r="F12" s="51">
        <f t="shared" si="1"/>
        <v>0.3423611111111111</v>
      </c>
      <c r="G12" s="51">
        <f t="shared" si="2"/>
        <v>0.675</v>
      </c>
      <c r="I12" s="52"/>
      <c r="J12" s="56">
        <v>0</v>
      </c>
      <c r="K12" s="56">
        <v>0</v>
      </c>
      <c r="M12" s="52"/>
      <c r="N12" s="53"/>
      <c r="O12" s="53"/>
      <c r="Q12" s="52"/>
      <c r="R12" s="53"/>
      <c r="S12" s="53"/>
      <c r="U12" s="52"/>
      <c r="V12" s="53"/>
      <c r="W12" s="53"/>
      <c r="Y12" s="52"/>
      <c r="Z12" s="53"/>
      <c r="AA12" s="53"/>
    </row>
    <row r="13" spans="1:27" ht="12.75">
      <c r="A13" s="50">
        <v>37997</v>
      </c>
      <c r="B13" s="51">
        <f ca="1" t="shared" si="3"/>
        <v>0.3416666666666666</v>
      </c>
      <c r="C13" s="51">
        <f ca="1" t="shared" si="4"/>
        <v>0.6756944444444444</v>
      </c>
      <c r="E13" s="50">
        <f t="shared" si="0"/>
        <v>37997</v>
      </c>
      <c r="F13" s="51">
        <f t="shared" si="1"/>
        <v>0.3416666666666666</v>
      </c>
      <c r="G13" s="51">
        <f t="shared" si="2"/>
        <v>0.6756944444444444</v>
      </c>
      <c r="I13" s="52"/>
      <c r="J13" s="56">
        <v>0</v>
      </c>
      <c r="K13" s="56">
        <v>0</v>
      </c>
      <c r="M13" s="52"/>
      <c r="N13" s="53"/>
      <c r="O13" s="53"/>
      <c r="Q13" s="52"/>
      <c r="R13" s="53"/>
      <c r="S13" s="53"/>
      <c r="U13" s="52"/>
      <c r="V13" s="53"/>
      <c r="W13" s="53"/>
      <c r="Y13" s="52"/>
      <c r="Z13" s="53"/>
      <c r="AA13" s="53"/>
    </row>
    <row r="14" spans="1:27" ht="12.75">
      <c r="A14" s="50">
        <v>37998</v>
      </c>
      <c r="B14" s="51">
        <f ca="1" t="shared" si="3"/>
        <v>0.34097222222222223</v>
      </c>
      <c r="C14" s="51">
        <f ca="1" t="shared" si="4"/>
        <v>0.6770833333333334</v>
      </c>
      <c r="E14" s="50">
        <f t="shared" si="0"/>
        <v>37998</v>
      </c>
      <c r="F14" s="51">
        <f t="shared" si="1"/>
        <v>0.34097222222222223</v>
      </c>
      <c r="G14" s="51">
        <f t="shared" si="2"/>
        <v>0.6770833333333334</v>
      </c>
      <c r="I14" s="52"/>
      <c r="J14" s="56">
        <v>0</v>
      </c>
      <c r="K14" s="56">
        <v>0</v>
      </c>
      <c r="M14" s="52"/>
      <c r="N14" s="53"/>
      <c r="O14" s="53"/>
      <c r="Q14" s="52"/>
      <c r="R14" s="53"/>
      <c r="S14" s="53"/>
      <c r="U14" s="52"/>
      <c r="V14" s="53"/>
      <c r="W14" s="53"/>
      <c r="Y14" s="52"/>
      <c r="Z14" s="53"/>
      <c r="AA14" s="53"/>
    </row>
    <row r="15" spans="1:27" ht="12.75">
      <c r="A15" s="50">
        <v>37999</v>
      </c>
      <c r="B15" s="51">
        <f ca="1" t="shared" si="3"/>
        <v>0.34097222222222223</v>
      </c>
      <c r="C15" s="51">
        <f ca="1" t="shared" si="4"/>
        <v>0.6777777777777777</v>
      </c>
      <c r="E15" s="50">
        <f t="shared" si="0"/>
        <v>37999</v>
      </c>
      <c r="F15" s="51">
        <f t="shared" si="1"/>
        <v>0.34097222222222223</v>
      </c>
      <c r="G15" s="51">
        <f t="shared" si="2"/>
        <v>0.6777777777777777</v>
      </c>
      <c r="I15" s="52"/>
      <c r="J15" s="56">
        <v>0</v>
      </c>
      <c r="K15" s="56">
        <v>0</v>
      </c>
      <c r="M15" s="52"/>
      <c r="N15" s="53"/>
      <c r="O15" s="53"/>
      <c r="Q15" s="52"/>
      <c r="R15" s="53"/>
      <c r="S15" s="53"/>
      <c r="U15" s="52"/>
      <c r="V15" s="53"/>
      <c r="W15" s="53"/>
      <c r="Y15" s="52"/>
      <c r="Z15" s="53"/>
      <c r="AA15" s="53"/>
    </row>
    <row r="16" spans="1:27" ht="12.75">
      <c r="A16" s="50">
        <v>38000</v>
      </c>
      <c r="B16" s="51">
        <f ca="1" t="shared" si="3"/>
        <v>0.34027777777777773</v>
      </c>
      <c r="C16" s="51">
        <f ca="1" t="shared" si="4"/>
        <v>0.6791666666666667</v>
      </c>
      <c r="E16" s="50">
        <f t="shared" si="0"/>
        <v>38000</v>
      </c>
      <c r="F16" s="51">
        <f t="shared" si="1"/>
        <v>0.34027777777777773</v>
      </c>
      <c r="G16" s="51">
        <f t="shared" si="2"/>
        <v>0.6791666666666667</v>
      </c>
      <c r="I16" s="52"/>
      <c r="J16" s="56">
        <v>0</v>
      </c>
      <c r="K16" s="56">
        <v>0</v>
      </c>
      <c r="M16" s="52"/>
      <c r="N16" s="53"/>
      <c r="O16" s="53"/>
      <c r="Q16" s="52"/>
      <c r="R16" s="53"/>
      <c r="S16" s="53"/>
      <c r="U16" s="52"/>
      <c r="V16" s="53"/>
      <c r="W16" s="53"/>
      <c r="Y16" s="52"/>
      <c r="Z16" s="53"/>
      <c r="AA16" s="53"/>
    </row>
    <row r="17" spans="1:27" ht="12.75">
      <c r="A17" s="50">
        <v>38001</v>
      </c>
      <c r="B17" s="51">
        <f ca="1" t="shared" si="3"/>
        <v>0.33958333333333335</v>
      </c>
      <c r="C17" s="51">
        <f ca="1" t="shared" si="4"/>
        <v>0.6805555555555555</v>
      </c>
      <c r="E17" s="50">
        <f t="shared" si="0"/>
        <v>38001</v>
      </c>
      <c r="F17" s="51">
        <f t="shared" si="1"/>
        <v>0.33958333333333335</v>
      </c>
      <c r="G17" s="51">
        <f t="shared" si="2"/>
        <v>0.6805555555555555</v>
      </c>
      <c r="I17" s="52"/>
      <c r="J17" s="56">
        <v>0</v>
      </c>
      <c r="K17" s="56">
        <v>0</v>
      </c>
      <c r="M17" s="52"/>
      <c r="N17" s="53"/>
      <c r="O17" s="53"/>
      <c r="Q17" s="52"/>
      <c r="R17" s="53"/>
      <c r="S17" s="53"/>
      <c r="U17" s="52"/>
      <c r="V17" s="53"/>
      <c r="W17" s="53"/>
      <c r="Y17" s="52"/>
      <c r="Z17" s="53"/>
      <c r="AA17" s="53"/>
    </row>
    <row r="18" spans="1:27" ht="12.75">
      <c r="A18" s="50">
        <v>38002</v>
      </c>
      <c r="B18" s="51">
        <f ca="1" t="shared" si="3"/>
        <v>0.33888888888888885</v>
      </c>
      <c r="C18" s="51">
        <f ca="1" t="shared" si="4"/>
        <v>0.68125</v>
      </c>
      <c r="E18" s="50">
        <f t="shared" si="0"/>
        <v>38002</v>
      </c>
      <c r="F18" s="51">
        <f t="shared" si="1"/>
        <v>0.33888888888888885</v>
      </c>
      <c r="G18" s="51">
        <f t="shared" si="2"/>
        <v>0.68125</v>
      </c>
      <c r="I18" s="52"/>
      <c r="J18" s="56">
        <v>0</v>
      </c>
      <c r="K18" s="56">
        <v>0</v>
      </c>
      <c r="M18" s="52"/>
      <c r="N18" s="53"/>
      <c r="O18" s="53"/>
      <c r="Q18" s="52"/>
      <c r="R18" s="53"/>
      <c r="S18" s="53"/>
      <c r="U18" s="52"/>
      <c r="V18" s="53"/>
      <c r="W18" s="53"/>
      <c r="Y18" s="52"/>
      <c r="Z18" s="53"/>
      <c r="AA18" s="53"/>
    </row>
    <row r="19" spans="1:27" ht="12.75">
      <c r="A19" s="50">
        <v>38003</v>
      </c>
      <c r="B19" s="51">
        <f ca="1" t="shared" si="3"/>
        <v>0.33819444444444446</v>
      </c>
      <c r="C19" s="51">
        <f ca="1" t="shared" si="4"/>
        <v>0.6826388888888889</v>
      </c>
      <c r="E19" s="50">
        <f t="shared" si="0"/>
        <v>38003</v>
      </c>
      <c r="F19" s="51">
        <f t="shared" si="1"/>
        <v>0.33819444444444446</v>
      </c>
      <c r="G19" s="51">
        <f t="shared" si="2"/>
        <v>0.6826388888888889</v>
      </c>
      <c r="I19" s="52"/>
      <c r="J19" s="56">
        <v>0</v>
      </c>
      <c r="K19" s="56">
        <v>0</v>
      </c>
      <c r="M19" s="52"/>
      <c r="N19" s="53"/>
      <c r="O19" s="53"/>
      <c r="Q19" s="52"/>
      <c r="R19" s="53"/>
      <c r="S19" s="53"/>
      <c r="U19" s="52"/>
      <c r="V19" s="53"/>
      <c r="W19" s="53"/>
      <c r="Y19" s="52"/>
      <c r="Z19" s="53"/>
      <c r="AA19" s="53"/>
    </row>
    <row r="20" spans="1:27" ht="12.75">
      <c r="A20" s="50">
        <v>38004</v>
      </c>
      <c r="B20" s="51">
        <f ca="1" t="shared" si="3"/>
        <v>0.3375</v>
      </c>
      <c r="C20" s="51">
        <f ca="1" t="shared" si="4"/>
        <v>0.6840277777777778</v>
      </c>
      <c r="E20" s="50">
        <f t="shared" si="0"/>
        <v>38004</v>
      </c>
      <c r="F20" s="51">
        <f t="shared" si="1"/>
        <v>0.3375</v>
      </c>
      <c r="G20" s="51">
        <f t="shared" si="2"/>
        <v>0.6840277777777778</v>
      </c>
      <c r="I20" s="52"/>
      <c r="J20" s="56">
        <v>0</v>
      </c>
      <c r="K20" s="56">
        <v>0</v>
      </c>
      <c r="M20" s="52"/>
      <c r="N20" s="53"/>
      <c r="O20" s="53"/>
      <c r="Q20" s="52"/>
      <c r="R20" s="53"/>
      <c r="S20" s="53"/>
      <c r="U20" s="52"/>
      <c r="V20" s="53"/>
      <c r="W20" s="53"/>
      <c r="Y20" s="52"/>
      <c r="Z20" s="53"/>
      <c r="AA20" s="53"/>
    </row>
    <row r="21" spans="1:27" ht="12.75">
      <c r="A21" s="50">
        <v>38005</v>
      </c>
      <c r="B21" s="51">
        <f ca="1" t="shared" si="3"/>
        <v>0.3368055555555556</v>
      </c>
      <c r="C21" s="51">
        <f ca="1" t="shared" si="4"/>
        <v>0.6847222222222222</v>
      </c>
      <c r="E21" s="50">
        <f t="shared" si="0"/>
        <v>38005</v>
      </c>
      <c r="F21" s="51">
        <f t="shared" si="1"/>
        <v>0.3368055555555556</v>
      </c>
      <c r="G21" s="51">
        <f t="shared" si="2"/>
        <v>0.6847222222222222</v>
      </c>
      <c r="I21" s="52"/>
      <c r="J21" s="56">
        <v>0</v>
      </c>
      <c r="K21" s="56">
        <v>0</v>
      </c>
      <c r="M21" s="52"/>
      <c r="N21" s="53"/>
      <c r="O21" s="53"/>
      <c r="Q21" s="52"/>
      <c r="R21" s="53"/>
      <c r="S21" s="53"/>
      <c r="U21" s="52"/>
      <c r="V21" s="53"/>
      <c r="W21" s="53"/>
      <c r="Y21" s="52"/>
      <c r="Z21" s="53"/>
      <c r="AA21" s="53"/>
    </row>
    <row r="22" spans="1:27" ht="12.75">
      <c r="A22" s="50">
        <v>38006</v>
      </c>
      <c r="B22" s="51">
        <f ca="1" t="shared" si="3"/>
        <v>0.3361111111111111</v>
      </c>
      <c r="C22" s="51">
        <f ca="1" t="shared" si="4"/>
        <v>0.686111111111111</v>
      </c>
      <c r="E22" s="50">
        <f t="shared" si="0"/>
        <v>38006</v>
      </c>
      <c r="F22" s="51">
        <f t="shared" si="1"/>
        <v>0.3361111111111111</v>
      </c>
      <c r="G22" s="51">
        <f t="shared" si="2"/>
        <v>0.686111111111111</v>
      </c>
      <c r="I22" s="52"/>
      <c r="J22" s="56">
        <v>0</v>
      </c>
      <c r="K22" s="56">
        <v>0</v>
      </c>
      <c r="M22" s="52"/>
      <c r="N22" s="53"/>
      <c r="O22" s="53"/>
      <c r="Q22" s="52"/>
      <c r="R22" s="53"/>
      <c r="S22" s="53"/>
      <c r="U22" s="52"/>
      <c r="V22" s="53"/>
      <c r="W22" s="53"/>
      <c r="Y22" s="52"/>
      <c r="Z22" s="53"/>
      <c r="AA22" s="53"/>
    </row>
    <row r="23" spans="1:27" ht="12.75">
      <c r="A23" s="50">
        <v>38007</v>
      </c>
      <c r="B23" s="51">
        <f ca="1" t="shared" si="3"/>
        <v>0.3354166666666667</v>
      </c>
      <c r="C23" s="51">
        <f ca="1" t="shared" si="4"/>
        <v>0.6875</v>
      </c>
      <c r="E23" s="50">
        <f t="shared" si="0"/>
        <v>38007</v>
      </c>
      <c r="F23" s="51">
        <f t="shared" si="1"/>
        <v>0.3354166666666667</v>
      </c>
      <c r="G23" s="51">
        <f t="shared" si="2"/>
        <v>0.6875</v>
      </c>
      <c r="I23" s="52"/>
      <c r="J23" s="56">
        <v>0</v>
      </c>
      <c r="K23" s="56">
        <v>0</v>
      </c>
      <c r="M23" s="52"/>
      <c r="N23" s="53"/>
      <c r="O23" s="53"/>
      <c r="Q23" s="52"/>
      <c r="R23" s="53"/>
      <c r="S23" s="53"/>
      <c r="U23" s="52"/>
      <c r="V23" s="53"/>
      <c r="W23" s="53"/>
      <c r="Y23" s="52"/>
      <c r="Z23" s="53"/>
      <c r="AA23" s="53"/>
    </row>
    <row r="24" spans="1:27" ht="12.75">
      <c r="A24" s="50">
        <v>38008</v>
      </c>
      <c r="B24" s="51">
        <f ca="1" t="shared" si="3"/>
        <v>0.3347222222222222</v>
      </c>
      <c r="C24" s="51">
        <f ca="1" t="shared" si="4"/>
        <v>0.6881944444444444</v>
      </c>
      <c r="E24" s="50">
        <f t="shared" si="0"/>
        <v>38008</v>
      </c>
      <c r="F24" s="51">
        <f t="shared" si="1"/>
        <v>0.3347222222222222</v>
      </c>
      <c r="G24" s="51">
        <f t="shared" si="2"/>
        <v>0.6881944444444444</v>
      </c>
      <c r="I24" s="52"/>
      <c r="J24" s="56">
        <v>0</v>
      </c>
      <c r="K24" s="56">
        <v>0</v>
      </c>
      <c r="M24" s="52"/>
      <c r="N24" s="53"/>
      <c r="O24" s="53"/>
      <c r="Q24" s="52"/>
      <c r="R24" s="53"/>
      <c r="S24" s="53"/>
      <c r="U24" s="52"/>
      <c r="V24" s="53"/>
      <c r="W24" s="53"/>
      <c r="Y24" s="52"/>
      <c r="Z24" s="53"/>
      <c r="AA24" s="53"/>
    </row>
    <row r="25" spans="1:27" ht="12.75">
      <c r="A25" s="50">
        <v>38009</v>
      </c>
      <c r="B25" s="51">
        <f ca="1" t="shared" si="3"/>
        <v>0.3333333333333333</v>
      </c>
      <c r="C25" s="51">
        <f ca="1" t="shared" si="4"/>
        <v>0.6895833333333333</v>
      </c>
      <c r="E25" s="50">
        <f t="shared" si="0"/>
        <v>38009</v>
      </c>
      <c r="F25" s="51">
        <f t="shared" si="1"/>
        <v>0.3333333333333333</v>
      </c>
      <c r="G25" s="51">
        <f t="shared" si="2"/>
        <v>0.6895833333333333</v>
      </c>
      <c r="I25" s="52"/>
      <c r="J25" s="56">
        <v>0</v>
      </c>
      <c r="K25" s="56">
        <v>0</v>
      </c>
      <c r="M25" s="52"/>
      <c r="N25" s="53"/>
      <c r="O25" s="53"/>
      <c r="Q25" s="52"/>
      <c r="R25" s="53"/>
      <c r="S25" s="53"/>
      <c r="U25" s="52"/>
      <c r="V25" s="53"/>
      <c r="W25" s="53"/>
      <c r="Y25" s="52"/>
      <c r="Z25" s="53"/>
      <c r="AA25" s="53"/>
    </row>
    <row r="26" spans="1:27" ht="12.75">
      <c r="A26" s="50">
        <v>38010</v>
      </c>
      <c r="B26" s="51">
        <f ca="1" t="shared" si="3"/>
        <v>0.3326388888888889</v>
      </c>
      <c r="C26" s="51">
        <f ca="1" t="shared" si="4"/>
        <v>0.6909722222222222</v>
      </c>
      <c r="E26" s="50">
        <f t="shared" si="0"/>
        <v>38010</v>
      </c>
      <c r="F26" s="51">
        <f t="shared" si="1"/>
        <v>0.3326388888888889</v>
      </c>
      <c r="G26" s="51">
        <f t="shared" si="2"/>
        <v>0.6909722222222222</v>
      </c>
      <c r="I26" s="52"/>
      <c r="J26" s="56">
        <v>0</v>
      </c>
      <c r="K26" s="56">
        <v>0</v>
      </c>
      <c r="M26" s="52"/>
      <c r="N26" s="53"/>
      <c r="O26" s="53"/>
      <c r="Q26" s="52"/>
      <c r="R26" s="53"/>
      <c r="S26" s="53"/>
      <c r="U26" s="52"/>
      <c r="V26" s="53"/>
      <c r="W26" s="53"/>
      <c r="Y26" s="52"/>
      <c r="Z26" s="53"/>
      <c r="AA26" s="53"/>
    </row>
    <row r="27" spans="1:27" ht="12.75">
      <c r="A27" s="50">
        <v>38011</v>
      </c>
      <c r="B27" s="51">
        <f ca="1" t="shared" si="3"/>
        <v>0.33194444444444443</v>
      </c>
      <c r="C27" s="51">
        <f ca="1" t="shared" si="4"/>
        <v>0.6923611111111111</v>
      </c>
      <c r="E27" s="50">
        <f t="shared" si="0"/>
        <v>38011</v>
      </c>
      <c r="F27" s="51">
        <f t="shared" si="1"/>
        <v>0.33194444444444443</v>
      </c>
      <c r="G27" s="51">
        <f t="shared" si="2"/>
        <v>0.6923611111111111</v>
      </c>
      <c r="I27" s="52"/>
      <c r="J27" s="56">
        <v>0</v>
      </c>
      <c r="K27" s="56">
        <v>0</v>
      </c>
      <c r="M27" s="52"/>
      <c r="N27" s="53"/>
      <c r="O27" s="53"/>
      <c r="Q27" s="52"/>
      <c r="R27" s="53"/>
      <c r="S27" s="53"/>
      <c r="U27" s="52"/>
      <c r="V27" s="53"/>
      <c r="W27" s="53"/>
      <c r="Y27" s="52"/>
      <c r="Z27" s="53"/>
      <c r="AA27" s="53"/>
    </row>
    <row r="28" spans="1:27" ht="12.75">
      <c r="A28" s="50">
        <v>38012</v>
      </c>
      <c r="B28" s="51">
        <f ca="1" t="shared" si="3"/>
        <v>0.33055555555555555</v>
      </c>
      <c r="C28" s="51">
        <f ca="1" t="shared" si="4"/>
        <v>0.69375</v>
      </c>
      <c r="E28" s="50">
        <f t="shared" si="0"/>
        <v>38012</v>
      </c>
      <c r="F28" s="51">
        <f t="shared" si="1"/>
        <v>0.33055555555555555</v>
      </c>
      <c r="G28" s="51">
        <f t="shared" si="2"/>
        <v>0.69375</v>
      </c>
      <c r="I28" s="52"/>
      <c r="J28" s="56">
        <v>0</v>
      </c>
      <c r="K28" s="56">
        <v>0</v>
      </c>
      <c r="M28" s="52"/>
      <c r="N28" s="53"/>
      <c r="O28" s="53"/>
      <c r="Q28" s="52"/>
      <c r="R28" s="53"/>
      <c r="S28" s="53"/>
      <c r="U28" s="52"/>
      <c r="V28" s="53"/>
      <c r="W28" s="53"/>
      <c r="Y28" s="52"/>
      <c r="Z28" s="53"/>
      <c r="AA28" s="53"/>
    </row>
    <row r="29" spans="1:27" ht="12.75">
      <c r="A29" s="50">
        <v>38013</v>
      </c>
      <c r="B29" s="51">
        <f ca="1" t="shared" si="3"/>
        <v>0.3298611111111111</v>
      </c>
      <c r="C29" s="51">
        <f ca="1" t="shared" si="4"/>
        <v>0.6944444444444445</v>
      </c>
      <c r="E29" s="50">
        <f t="shared" si="0"/>
        <v>38013</v>
      </c>
      <c r="F29" s="51">
        <f t="shared" si="1"/>
        <v>0.3298611111111111</v>
      </c>
      <c r="G29" s="51">
        <f t="shared" si="2"/>
        <v>0.6944444444444445</v>
      </c>
      <c r="I29" s="52"/>
      <c r="J29" s="56">
        <v>0</v>
      </c>
      <c r="K29" s="56">
        <v>0</v>
      </c>
      <c r="M29" s="52"/>
      <c r="N29" s="53"/>
      <c r="O29" s="53"/>
      <c r="Q29" s="52"/>
      <c r="R29" s="53"/>
      <c r="S29" s="53"/>
      <c r="U29" s="52"/>
      <c r="V29" s="53"/>
      <c r="W29" s="53"/>
      <c r="Y29" s="52"/>
      <c r="Z29" s="53"/>
      <c r="AA29" s="53"/>
    </row>
    <row r="30" spans="1:27" ht="12.75">
      <c r="A30" s="50">
        <v>38014</v>
      </c>
      <c r="B30" s="51">
        <f ca="1" t="shared" si="3"/>
        <v>0.32916666666666666</v>
      </c>
      <c r="C30" s="51">
        <f ca="1" t="shared" si="4"/>
        <v>0.6958333333333333</v>
      </c>
      <c r="E30" s="50">
        <f t="shared" si="0"/>
        <v>38014</v>
      </c>
      <c r="F30" s="51">
        <f t="shared" si="1"/>
        <v>0.32916666666666666</v>
      </c>
      <c r="G30" s="51">
        <f t="shared" si="2"/>
        <v>0.6958333333333333</v>
      </c>
      <c r="I30" s="52"/>
      <c r="J30" s="56">
        <v>0</v>
      </c>
      <c r="K30" s="56">
        <v>0</v>
      </c>
      <c r="M30" s="52"/>
      <c r="N30" s="53"/>
      <c r="O30" s="53"/>
      <c r="Q30" s="52"/>
      <c r="R30" s="53"/>
      <c r="S30" s="53"/>
      <c r="U30" s="52"/>
      <c r="V30" s="53"/>
      <c r="W30" s="53"/>
      <c r="Y30" s="52"/>
      <c r="Z30" s="53"/>
      <c r="AA30" s="53"/>
    </row>
    <row r="31" spans="1:27" ht="12.75">
      <c r="A31" s="50">
        <v>38015</v>
      </c>
      <c r="B31" s="51">
        <f ca="1" t="shared" si="3"/>
        <v>0.3277777777777778</v>
      </c>
      <c r="C31" s="51">
        <f ca="1" t="shared" si="4"/>
        <v>0.6972222222222223</v>
      </c>
      <c r="E31" s="50">
        <f t="shared" si="0"/>
        <v>38015</v>
      </c>
      <c r="F31" s="51">
        <f t="shared" si="1"/>
        <v>0.3277777777777778</v>
      </c>
      <c r="G31" s="51">
        <f t="shared" si="2"/>
        <v>0.6972222222222223</v>
      </c>
      <c r="I31" s="52"/>
      <c r="J31" s="56">
        <v>0</v>
      </c>
      <c r="K31" s="56">
        <v>0</v>
      </c>
      <c r="M31" s="52"/>
      <c r="N31" s="53"/>
      <c r="O31" s="53"/>
      <c r="Q31" s="52"/>
      <c r="R31" s="53"/>
      <c r="S31" s="53"/>
      <c r="U31" s="52"/>
      <c r="V31" s="53"/>
      <c r="W31" s="53"/>
      <c r="Y31" s="52"/>
      <c r="Z31" s="53"/>
      <c r="AA31" s="53"/>
    </row>
    <row r="32" spans="1:27" ht="12.75">
      <c r="A32" s="50">
        <v>38016</v>
      </c>
      <c r="B32" s="51">
        <f ca="1" t="shared" si="3"/>
        <v>0.32708333333333334</v>
      </c>
      <c r="C32" s="51">
        <f ca="1" t="shared" si="4"/>
        <v>0.6986111111111111</v>
      </c>
      <c r="E32" s="50">
        <f t="shared" si="0"/>
        <v>38016</v>
      </c>
      <c r="F32" s="51">
        <f t="shared" si="1"/>
        <v>0.32708333333333334</v>
      </c>
      <c r="G32" s="51">
        <f t="shared" si="2"/>
        <v>0.6986111111111111</v>
      </c>
      <c r="I32" s="52"/>
      <c r="J32" s="56">
        <v>0</v>
      </c>
      <c r="K32" s="56">
        <v>0</v>
      </c>
      <c r="M32" s="52"/>
      <c r="N32" s="53"/>
      <c r="O32" s="53"/>
      <c r="Q32" s="52"/>
      <c r="R32" s="53"/>
      <c r="S32" s="53"/>
      <c r="U32" s="52"/>
      <c r="V32" s="53"/>
      <c r="W32" s="53"/>
      <c r="Y32" s="52"/>
      <c r="Z32" s="53"/>
      <c r="AA32" s="53"/>
    </row>
    <row r="33" spans="1:27" ht="12.75">
      <c r="A33" s="50">
        <v>38017</v>
      </c>
      <c r="B33" s="51">
        <f ca="1" t="shared" si="3"/>
        <v>0.32569444444444445</v>
      </c>
      <c r="C33" s="51">
        <f ca="1" t="shared" si="4"/>
        <v>0.7</v>
      </c>
      <c r="E33" s="50">
        <f t="shared" si="0"/>
        <v>38017</v>
      </c>
      <c r="F33" s="51">
        <f t="shared" si="1"/>
        <v>0.32569444444444445</v>
      </c>
      <c r="G33" s="51">
        <f t="shared" si="2"/>
        <v>0.7</v>
      </c>
      <c r="I33" s="52"/>
      <c r="J33" s="56">
        <v>0</v>
      </c>
      <c r="K33" s="56">
        <v>0</v>
      </c>
      <c r="M33" s="52"/>
      <c r="N33" s="53"/>
      <c r="O33" s="53"/>
      <c r="Q33" s="52"/>
      <c r="R33" s="53"/>
      <c r="S33" s="53"/>
      <c r="U33" s="52"/>
      <c r="V33" s="53"/>
      <c r="W33" s="53"/>
      <c r="Y33" s="52"/>
      <c r="Z33" s="53"/>
      <c r="AA33" s="53"/>
    </row>
    <row r="34" spans="1:27" ht="12.75">
      <c r="A34" s="50">
        <v>38018</v>
      </c>
      <c r="B34" s="51">
        <f ca="1" t="shared" si="3"/>
        <v>0.32430555555555557</v>
      </c>
      <c r="C34" s="51">
        <f ca="1" t="shared" si="4"/>
        <v>0.7013888888888888</v>
      </c>
      <c r="E34" s="50">
        <f t="shared" si="0"/>
        <v>38018</v>
      </c>
      <c r="F34" s="51">
        <f t="shared" si="1"/>
        <v>0.32430555555555557</v>
      </c>
      <c r="G34" s="51">
        <f t="shared" si="2"/>
        <v>0.7013888888888888</v>
      </c>
      <c r="I34" s="52"/>
      <c r="J34" s="56">
        <v>0</v>
      </c>
      <c r="K34" s="56">
        <v>0</v>
      </c>
      <c r="M34" s="52"/>
      <c r="N34" s="53"/>
      <c r="O34" s="53"/>
      <c r="Q34" s="52"/>
      <c r="R34" s="53"/>
      <c r="S34" s="53"/>
      <c r="U34" s="52"/>
      <c r="V34" s="53"/>
      <c r="W34" s="53"/>
      <c r="Y34" s="52"/>
      <c r="Z34" s="53"/>
      <c r="AA34" s="53"/>
    </row>
    <row r="35" spans="1:27" ht="12.75">
      <c r="A35" s="50">
        <v>38019</v>
      </c>
      <c r="B35" s="51">
        <f ca="1" t="shared" si="3"/>
        <v>0.3236111111111111</v>
      </c>
      <c r="C35" s="51">
        <f ca="1" t="shared" si="4"/>
        <v>0.7027777777777778</v>
      </c>
      <c r="E35" s="50">
        <f t="shared" si="0"/>
        <v>38019</v>
      </c>
      <c r="F35" s="51">
        <f t="shared" si="1"/>
        <v>0.3236111111111111</v>
      </c>
      <c r="G35" s="51">
        <f t="shared" si="2"/>
        <v>0.7027777777777778</v>
      </c>
      <c r="I35" s="52"/>
      <c r="J35" s="56">
        <v>0</v>
      </c>
      <c r="K35" s="56">
        <v>0</v>
      </c>
      <c r="M35" s="52"/>
      <c r="N35" s="53"/>
      <c r="O35" s="53"/>
      <c r="Q35" s="52"/>
      <c r="R35" s="53"/>
      <c r="S35" s="53"/>
      <c r="U35" s="52"/>
      <c r="V35" s="53"/>
      <c r="W35" s="53"/>
      <c r="Y35" s="52"/>
      <c r="Z35" s="53"/>
      <c r="AA35" s="53"/>
    </row>
    <row r="36" spans="1:27" ht="12.75">
      <c r="A36" s="50">
        <v>38020</v>
      </c>
      <c r="B36" s="51">
        <f ca="1" t="shared" si="3"/>
        <v>0.32222222222222224</v>
      </c>
      <c r="C36" s="51">
        <f ca="1" t="shared" si="4"/>
        <v>0.7041666666666666</v>
      </c>
      <c r="E36" s="50">
        <f t="shared" si="0"/>
        <v>38020</v>
      </c>
      <c r="F36" s="51">
        <f t="shared" si="1"/>
        <v>0.32222222222222224</v>
      </c>
      <c r="G36" s="51">
        <f t="shared" si="2"/>
        <v>0.7041666666666666</v>
      </c>
      <c r="I36" s="52"/>
      <c r="J36" s="56">
        <v>0</v>
      </c>
      <c r="K36" s="56">
        <v>0</v>
      </c>
      <c r="M36" s="52"/>
      <c r="N36" s="53"/>
      <c r="O36" s="53"/>
      <c r="Q36" s="52"/>
      <c r="R36" s="53"/>
      <c r="S36" s="53"/>
      <c r="U36" s="52"/>
      <c r="V36" s="53"/>
      <c r="W36" s="53"/>
      <c r="Y36" s="52"/>
      <c r="Z36" s="53"/>
      <c r="AA36" s="53"/>
    </row>
    <row r="37" spans="1:27" ht="12.75">
      <c r="A37" s="50">
        <v>38021</v>
      </c>
      <c r="B37" s="51">
        <f ca="1" t="shared" si="3"/>
        <v>0.32083333333333336</v>
      </c>
      <c r="C37" s="51">
        <f ca="1" t="shared" si="4"/>
        <v>0.7055555555555556</v>
      </c>
      <c r="E37" s="50">
        <f t="shared" si="0"/>
        <v>38021</v>
      </c>
      <c r="F37" s="51">
        <f t="shared" si="1"/>
        <v>0.32083333333333336</v>
      </c>
      <c r="G37" s="51">
        <f t="shared" si="2"/>
        <v>0.7055555555555556</v>
      </c>
      <c r="I37" s="52"/>
      <c r="J37" s="56">
        <v>0</v>
      </c>
      <c r="K37" s="56">
        <v>0</v>
      </c>
      <c r="M37" s="52"/>
      <c r="N37" s="53"/>
      <c r="O37" s="53"/>
      <c r="Q37" s="52"/>
      <c r="R37" s="53"/>
      <c r="S37" s="53"/>
      <c r="U37" s="52"/>
      <c r="V37" s="53"/>
      <c r="W37" s="53"/>
      <c r="Y37" s="52"/>
      <c r="Z37" s="53"/>
      <c r="AA37" s="53"/>
    </row>
    <row r="38" spans="1:27" ht="12.75">
      <c r="A38" s="50">
        <v>38022</v>
      </c>
      <c r="B38" s="51">
        <f ca="1" t="shared" si="3"/>
        <v>0.3201388888888889</v>
      </c>
      <c r="C38" s="51">
        <f ca="1" t="shared" si="4"/>
        <v>0.70625</v>
      </c>
      <c r="E38" s="50">
        <f t="shared" si="0"/>
        <v>38022</v>
      </c>
      <c r="F38" s="51">
        <f t="shared" si="1"/>
        <v>0.3201388888888889</v>
      </c>
      <c r="G38" s="51">
        <f t="shared" si="2"/>
        <v>0.70625</v>
      </c>
      <c r="I38" s="52"/>
      <c r="J38" s="56">
        <v>0</v>
      </c>
      <c r="K38" s="56">
        <v>0</v>
      </c>
      <c r="M38" s="52"/>
      <c r="N38" s="53"/>
      <c r="O38" s="53"/>
      <c r="Q38" s="52"/>
      <c r="R38" s="53"/>
      <c r="S38" s="53"/>
      <c r="U38" s="52"/>
      <c r="V38" s="53"/>
      <c r="W38" s="53"/>
      <c r="Y38" s="52"/>
      <c r="Z38" s="53"/>
      <c r="AA38" s="53"/>
    </row>
    <row r="39" spans="1:27" ht="12.75">
      <c r="A39" s="50">
        <v>38023</v>
      </c>
      <c r="B39" s="51">
        <f ca="1" t="shared" si="3"/>
        <v>0.31875</v>
      </c>
      <c r="C39" s="51">
        <f ca="1" t="shared" si="4"/>
        <v>0.7076388888888889</v>
      </c>
      <c r="E39" s="50">
        <f t="shared" si="0"/>
        <v>38023</v>
      </c>
      <c r="F39" s="51">
        <f t="shared" si="1"/>
        <v>0.31875</v>
      </c>
      <c r="G39" s="51">
        <f t="shared" si="2"/>
        <v>0.7076388888888889</v>
      </c>
      <c r="I39" s="52"/>
      <c r="J39" s="56">
        <v>0</v>
      </c>
      <c r="K39" s="56">
        <v>0</v>
      </c>
      <c r="M39" s="52"/>
      <c r="N39" s="53"/>
      <c r="O39" s="53"/>
      <c r="Q39" s="52"/>
      <c r="R39" s="53"/>
      <c r="S39" s="53"/>
      <c r="U39" s="52"/>
      <c r="V39" s="53"/>
      <c r="W39" s="53"/>
      <c r="Y39" s="52"/>
      <c r="Z39" s="53"/>
      <c r="AA39" s="53"/>
    </row>
    <row r="40" spans="1:27" ht="12.75">
      <c r="A40" s="50">
        <v>38024</v>
      </c>
      <c r="B40" s="51">
        <f ca="1" t="shared" si="3"/>
        <v>0.31736111111111115</v>
      </c>
      <c r="C40" s="51">
        <f ca="1" t="shared" si="4"/>
        <v>0.7090277777777777</v>
      </c>
      <c r="E40" s="50">
        <f t="shared" si="0"/>
        <v>38024</v>
      </c>
      <c r="F40" s="51">
        <f t="shared" si="1"/>
        <v>0.31736111111111115</v>
      </c>
      <c r="G40" s="51">
        <f t="shared" si="2"/>
        <v>0.7090277777777777</v>
      </c>
      <c r="I40" s="52"/>
      <c r="J40" s="56">
        <v>0</v>
      </c>
      <c r="K40" s="56">
        <v>0</v>
      </c>
      <c r="M40" s="52"/>
      <c r="N40" s="53"/>
      <c r="O40" s="53"/>
      <c r="Q40" s="52"/>
      <c r="R40" s="53"/>
      <c r="S40" s="53"/>
      <c r="U40" s="52"/>
      <c r="V40" s="53"/>
      <c r="W40" s="53"/>
      <c r="Y40" s="52"/>
      <c r="Z40" s="53"/>
      <c r="AA40" s="53"/>
    </row>
    <row r="41" spans="1:27" ht="12.75">
      <c r="A41" s="50">
        <v>38025</v>
      </c>
      <c r="B41" s="51">
        <f ca="1" t="shared" si="3"/>
        <v>0.3159722222222222</v>
      </c>
      <c r="C41" s="51">
        <f ca="1" t="shared" si="4"/>
        <v>0.7104166666666667</v>
      </c>
      <c r="E41" s="50">
        <f t="shared" si="0"/>
        <v>38025</v>
      </c>
      <c r="F41" s="51">
        <f t="shared" si="1"/>
        <v>0.3159722222222222</v>
      </c>
      <c r="G41" s="51">
        <f t="shared" si="2"/>
        <v>0.7104166666666667</v>
      </c>
      <c r="I41" s="52"/>
      <c r="J41" s="56">
        <v>0</v>
      </c>
      <c r="K41" s="56">
        <v>0</v>
      </c>
      <c r="M41" s="52"/>
      <c r="N41" s="53"/>
      <c r="O41" s="53"/>
      <c r="Q41" s="52"/>
      <c r="R41" s="53"/>
      <c r="S41" s="53"/>
      <c r="U41" s="52"/>
      <c r="V41" s="53"/>
      <c r="W41" s="53"/>
      <c r="Y41" s="52"/>
      <c r="Z41" s="53"/>
      <c r="AA41" s="53"/>
    </row>
    <row r="42" spans="1:27" ht="12.75">
      <c r="A42" s="50">
        <v>38026</v>
      </c>
      <c r="B42" s="51">
        <f ca="1" t="shared" si="3"/>
        <v>0.31527777777777777</v>
      </c>
      <c r="C42" s="51">
        <f ca="1" t="shared" si="4"/>
        <v>0.7118055555555555</v>
      </c>
      <c r="E42" s="50">
        <f t="shared" si="0"/>
        <v>38026</v>
      </c>
      <c r="F42" s="51">
        <f t="shared" si="1"/>
        <v>0.31527777777777777</v>
      </c>
      <c r="G42" s="51">
        <f t="shared" si="2"/>
        <v>0.7118055555555555</v>
      </c>
      <c r="I42" s="52"/>
      <c r="J42" s="56">
        <v>0</v>
      </c>
      <c r="K42" s="56">
        <v>0</v>
      </c>
      <c r="M42" s="52"/>
      <c r="N42" s="53"/>
      <c r="O42" s="53"/>
      <c r="Q42" s="52"/>
      <c r="R42" s="53"/>
      <c r="S42" s="53"/>
      <c r="U42" s="52"/>
      <c r="V42" s="53"/>
      <c r="W42" s="53"/>
      <c r="Y42" s="52"/>
      <c r="Z42" s="53"/>
      <c r="AA42" s="53"/>
    </row>
    <row r="43" spans="1:27" ht="12.75">
      <c r="A43" s="50">
        <v>38027</v>
      </c>
      <c r="B43" s="51">
        <f ca="1" t="shared" si="3"/>
        <v>0.3138888888888889</v>
      </c>
      <c r="C43" s="51">
        <f ca="1" t="shared" si="4"/>
        <v>0.7131944444444445</v>
      </c>
      <c r="E43" s="50">
        <f t="shared" si="0"/>
        <v>38027</v>
      </c>
      <c r="F43" s="51">
        <f t="shared" si="1"/>
        <v>0.3138888888888889</v>
      </c>
      <c r="G43" s="51">
        <f t="shared" si="2"/>
        <v>0.7131944444444445</v>
      </c>
      <c r="I43" s="52"/>
      <c r="J43" s="56">
        <v>0</v>
      </c>
      <c r="K43" s="56">
        <v>0</v>
      </c>
      <c r="M43" s="52"/>
      <c r="N43" s="53"/>
      <c r="O43" s="53"/>
      <c r="Q43" s="52"/>
      <c r="R43" s="53"/>
      <c r="S43" s="53"/>
      <c r="U43" s="52"/>
      <c r="V43" s="53"/>
      <c r="W43" s="53"/>
      <c r="Y43" s="52"/>
      <c r="Z43" s="53"/>
      <c r="AA43" s="53"/>
    </row>
    <row r="44" spans="1:27" ht="12.75">
      <c r="A44" s="50">
        <v>38028</v>
      </c>
      <c r="B44" s="51">
        <f ca="1" t="shared" si="3"/>
        <v>0.3125</v>
      </c>
      <c r="C44" s="51">
        <f ca="1" t="shared" si="4"/>
        <v>0.7145833333333332</v>
      </c>
      <c r="E44" s="50">
        <f t="shared" si="0"/>
        <v>38028</v>
      </c>
      <c r="F44" s="51">
        <f t="shared" si="1"/>
        <v>0.3125</v>
      </c>
      <c r="G44" s="51">
        <f t="shared" si="2"/>
        <v>0.7145833333333332</v>
      </c>
      <c r="I44" s="52"/>
      <c r="J44" s="56">
        <v>0</v>
      </c>
      <c r="K44" s="56">
        <v>0</v>
      </c>
      <c r="M44" s="52"/>
      <c r="N44" s="53"/>
      <c r="O44" s="53"/>
      <c r="Q44" s="52"/>
      <c r="R44" s="53"/>
      <c r="S44" s="53"/>
      <c r="U44" s="52"/>
      <c r="V44" s="53"/>
      <c r="W44" s="53"/>
      <c r="Y44" s="52"/>
      <c r="Z44" s="53"/>
      <c r="AA44" s="53"/>
    </row>
    <row r="45" spans="1:27" ht="12.75">
      <c r="A45" s="50">
        <v>38029</v>
      </c>
      <c r="B45" s="51">
        <f ca="1" t="shared" si="3"/>
        <v>0.3111111111111111</v>
      </c>
      <c r="C45" s="51">
        <f ca="1" t="shared" si="4"/>
        <v>0.7159722222222222</v>
      </c>
      <c r="E45" s="50">
        <f t="shared" si="0"/>
        <v>38029</v>
      </c>
      <c r="F45" s="51">
        <f t="shared" si="1"/>
        <v>0.3111111111111111</v>
      </c>
      <c r="G45" s="51">
        <f t="shared" si="2"/>
        <v>0.7159722222222222</v>
      </c>
      <c r="I45" s="52"/>
      <c r="J45" s="56">
        <v>0</v>
      </c>
      <c r="K45" s="56">
        <v>0</v>
      </c>
      <c r="M45" s="52"/>
      <c r="N45" s="53"/>
      <c r="O45" s="53"/>
      <c r="Q45" s="52"/>
      <c r="R45" s="53"/>
      <c r="S45" s="53"/>
      <c r="U45" s="52"/>
      <c r="V45" s="53"/>
      <c r="W45" s="53"/>
      <c r="Y45" s="52"/>
      <c r="Z45" s="53"/>
      <c r="AA45" s="53"/>
    </row>
    <row r="46" spans="1:27" ht="12.75">
      <c r="A46" s="50">
        <v>38030</v>
      </c>
      <c r="B46" s="51">
        <f ca="1" t="shared" si="3"/>
        <v>0.30972222222222223</v>
      </c>
      <c r="C46" s="51">
        <f ca="1" t="shared" si="4"/>
        <v>0.717361111111111</v>
      </c>
      <c r="E46" s="50">
        <f t="shared" si="0"/>
        <v>38030</v>
      </c>
      <c r="F46" s="51">
        <f t="shared" si="1"/>
        <v>0.30972222222222223</v>
      </c>
      <c r="G46" s="51">
        <f t="shared" si="2"/>
        <v>0.717361111111111</v>
      </c>
      <c r="I46" s="52"/>
      <c r="J46" s="56">
        <v>0</v>
      </c>
      <c r="K46" s="56">
        <v>0</v>
      </c>
      <c r="M46" s="52"/>
      <c r="N46" s="53"/>
      <c r="O46" s="53"/>
      <c r="Q46" s="52"/>
      <c r="R46" s="53"/>
      <c r="S46" s="53"/>
      <c r="U46" s="52"/>
      <c r="V46" s="53"/>
      <c r="W46" s="53"/>
      <c r="Y46" s="52"/>
      <c r="Z46" s="53"/>
      <c r="AA46" s="53"/>
    </row>
    <row r="47" spans="1:27" ht="12.75">
      <c r="A47" s="50">
        <v>38031</v>
      </c>
      <c r="B47" s="51">
        <f ca="1" t="shared" si="3"/>
        <v>0.30833333333333335</v>
      </c>
      <c r="C47" s="51">
        <f ca="1" t="shared" si="4"/>
        <v>0.71875</v>
      </c>
      <c r="E47" s="50">
        <f t="shared" si="0"/>
        <v>38031</v>
      </c>
      <c r="F47" s="51">
        <f t="shared" si="1"/>
        <v>0.30833333333333335</v>
      </c>
      <c r="G47" s="51">
        <f t="shared" si="2"/>
        <v>0.71875</v>
      </c>
      <c r="I47" s="52"/>
      <c r="J47" s="56">
        <v>0</v>
      </c>
      <c r="K47" s="56">
        <v>0</v>
      </c>
      <c r="M47" s="52"/>
      <c r="N47" s="53"/>
      <c r="O47" s="53"/>
      <c r="Q47" s="52"/>
      <c r="R47" s="53"/>
      <c r="S47" s="53"/>
      <c r="U47" s="52"/>
      <c r="V47" s="53"/>
      <c r="W47" s="53"/>
      <c r="Y47" s="52"/>
      <c r="Z47" s="53"/>
      <c r="AA47" s="53"/>
    </row>
    <row r="48" spans="1:27" ht="12.75">
      <c r="A48" s="50">
        <v>38032</v>
      </c>
      <c r="B48" s="51">
        <f ca="1" t="shared" si="3"/>
        <v>0.3069444444444444</v>
      </c>
      <c r="C48" s="51">
        <f ca="1" t="shared" si="4"/>
        <v>0.720138888888889</v>
      </c>
      <c r="E48" s="50">
        <f t="shared" si="0"/>
        <v>38032</v>
      </c>
      <c r="F48" s="51">
        <f t="shared" si="1"/>
        <v>0.3069444444444444</v>
      </c>
      <c r="G48" s="51">
        <f t="shared" si="2"/>
        <v>0.720138888888889</v>
      </c>
      <c r="I48" s="52"/>
      <c r="J48" s="56">
        <v>0</v>
      </c>
      <c r="K48" s="56">
        <v>0</v>
      </c>
      <c r="M48" s="52"/>
      <c r="N48" s="53"/>
      <c r="O48" s="53"/>
      <c r="Q48" s="52"/>
      <c r="R48" s="53"/>
      <c r="S48" s="53"/>
      <c r="U48" s="52"/>
      <c r="V48" s="53"/>
      <c r="W48" s="53"/>
      <c r="Y48" s="52"/>
      <c r="Z48" s="53"/>
      <c r="AA48" s="53"/>
    </row>
    <row r="49" spans="1:27" ht="12.75">
      <c r="A49" s="50">
        <v>38033</v>
      </c>
      <c r="B49" s="51">
        <f ca="1" t="shared" si="3"/>
        <v>0.3055555555555555</v>
      </c>
      <c r="C49" s="51">
        <f ca="1" t="shared" si="4"/>
        <v>0.7208333333333333</v>
      </c>
      <c r="E49" s="50">
        <f t="shared" si="0"/>
        <v>38033</v>
      </c>
      <c r="F49" s="51">
        <f t="shared" si="1"/>
        <v>0.3055555555555555</v>
      </c>
      <c r="G49" s="51">
        <f t="shared" si="2"/>
        <v>0.7208333333333333</v>
      </c>
      <c r="I49" s="52"/>
      <c r="J49" s="56">
        <v>0</v>
      </c>
      <c r="K49" s="56">
        <v>0</v>
      </c>
      <c r="M49" s="52"/>
      <c r="N49" s="53"/>
      <c r="O49" s="53"/>
      <c r="Q49" s="52"/>
      <c r="R49" s="53"/>
      <c r="S49" s="53"/>
      <c r="U49" s="52"/>
      <c r="V49" s="53"/>
      <c r="W49" s="53"/>
      <c r="Y49" s="52"/>
      <c r="Z49" s="53"/>
      <c r="AA49" s="53"/>
    </row>
    <row r="50" spans="1:27" ht="12.75">
      <c r="A50" s="50">
        <v>38034</v>
      </c>
      <c r="B50" s="51">
        <f ca="1" t="shared" si="3"/>
        <v>0.30416666666666664</v>
      </c>
      <c r="C50" s="51">
        <f ca="1" t="shared" si="4"/>
        <v>0.7222222222222222</v>
      </c>
      <c r="E50" s="50">
        <f t="shared" si="0"/>
        <v>38034</v>
      </c>
      <c r="F50" s="51">
        <f t="shared" si="1"/>
        <v>0.30416666666666664</v>
      </c>
      <c r="G50" s="51">
        <f t="shared" si="2"/>
        <v>0.7222222222222222</v>
      </c>
      <c r="I50" s="52"/>
      <c r="J50" s="56">
        <v>0</v>
      </c>
      <c r="K50" s="56">
        <v>0</v>
      </c>
      <c r="M50" s="52"/>
      <c r="N50" s="53"/>
      <c r="O50" s="53"/>
      <c r="Q50" s="52"/>
      <c r="R50" s="53"/>
      <c r="S50" s="53"/>
      <c r="U50" s="52"/>
      <c r="V50" s="53"/>
      <c r="W50" s="53"/>
      <c r="Y50" s="52"/>
      <c r="Z50" s="53"/>
      <c r="AA50" s="53"/>
    </row>
    <row r="51" spans="1:27" ht="12.75">
      <c r="A51" s="50">
        <v>38035</v>
      </c>
      <c r="B51" s="51">
        <f ca="1" t="shared" si="3"/>
        <v>0.30277777777777776</v>
      </c>
      <c r="C51" s="51">
        <f ca="1" t="shared" si="4"/>
        <v>0.7236111111111111</v>
      </c>
      <c r="E51" s="50">
        <f t="shared" si="0"/>
        <v>38035</v>
      </c>
      <c r="F51" s="51">
        <f t="shared" si="1"/>
        <v>0.30277777777777776</v>
      </c>
      <c r="G51" s="51">
        <f t="shared" si="2"/>
        <v>0.7236111111111111</v>
      </c>
      <c r="I51" s="52"/>
      <c r="J51" s="56">
        <v>0</v>
      </c>
      <c r="K51" s="56">
        <v>0</v>
      </c>
      <c r="M51" s="52"/>
      <c r="N51" s="53"/>
      <c r="O51" s="53"/>
      <c r="Q51" s="52"/>
      <c r="R51" s="53"/>
      <c r="S51" s="53"/>
      <c r="U51" s="52"/>
      <c r="V51" s="53"/>
      <c r="W51" s="53"/>
      <c r="Y51" s="52"/>
      <c r="Z51" s="53"/>
      <c r="AA51" s="53"/>
    </row>
    <row r="52" spans="1:27" ht="12.75">
      <c r="A52" s="50">
        <v>38036</v>
      </c>
      <c r="B52" s="51">
        <f ca="1" t="shared" si="3"/>
        <v>0.3013888888888889</v>
      </c>
      <c r="C52" s="51">
        <f ca="1" t="shared" si="4"/>
        <v>0.725</v>
      </c>
      <c r="E52" s="50">
        <f t="shared" si="0"/>
        <v>38036</v>
      </c>
      <c r="F52" s="51">
        <f t="shared" si="1"/>
        <v>0.3013888888888889</v>
      </c>
      <c r="G52" s="51">
        <f t="shared" si="2"/>
        <v>0.725</v>
      </c>
      <c r="I52" s="52"/>
      <c r="J52" s="56">
        <v>0</v>
      </c>
      <c r="K52" s="56">
        <v>0</v>
      </c>
      <c r="M52" s="52"/>
      <c r="N52" s="53"/>
      <c r="O52" s="53"/>
      <c r="Q52" s="52"/>
      <c r="R52" s="53"/>
      <c r="S52" s="53"/>
      <c r="U52" s="52"/>
      <c r="V52" s="53"/>
      <c r="W52" s="53"/>
      <c r="Y52" s="52"/>
      <c r="Z52" s="53"/>
      <c r="AA52" s="53"/>
    </row>
    <row r="53" spans="1:27" ht="12.75">
      <c r="A53" s="50">
        <v>38037</v>
      </c>
      <c r="B53" s="51">
        <f ca="1" t="shared" si="3"/>
        <v>0.3</v>
      </c>
      <c r="C53" s="51">
        <f ca="1" t="shared" si="4"/>
        <v>0.7263888888888889</v>
      </c>
      <c r="E53" s="50">
        <f t="shared" si="0"/>
        <v>38037</v>
      </c>
      <c r="F53" s="51">
        <f t="shared" si="1"/>
        <v>0.3</v>
      </c>
      <c r="G53" s="51">
        <f t="shared" si="2"/>
        <v>0.7263888888888889</v>
      </c>
      <c r="I53" s="52"/>
      <c r="J53" s="56">
        <v>0</v>
      </c>
      <c r="K53" s="56">
        <v>0</v>
      </c>
      <c r="M53" s="52"/>
      <c r="N53" s="53"/>
      <c r="O53" s="53"/>
      <c r="Q53" s="52"/>
      <c r="R53" s="53"/>
      <c r="S53" s="53"/>
      <c r="U53" s="52"/>
      <c r="V53" s="53"/>
      <c r="W53" s="53"/>
      <c r="Y53" s="52"/>
      <c r="Z53" s="53"/>
      <c r="AA53" s="53"/>
    </row>
    <row r="54" spans="1:27" ht="12.75">
      <c r="A54" s="50">
        <v>38038</v>
      </c>
      <c r="B54" s="51">
        <f ca="1" t="shared" si="3"/>
        <v>0.2986111111111111</v>
      </c>
      <c r="C54" s="51">
        <f ca="1" t="shared" si="4"/>
        <v>0.7277777777777777</v>
      </c>
      <c r="E54" s="50">
        <f t="shared" si="0"/>
        <v>38038</v>
      </c>
      <c r="F54" s="51">
        <f t="shared" si="1"/>
        <v>0.2986111111111111</v>
      </c>
      <c r="G54" s="51">
        <f t="shared" si="2"/>
        <v>0.7277777777777777</v>
      </c>
      <c r="I54" s="52"/>
      <c r="J54" s="56">
        <v>0</v>
      </c>
      <c r="K54" s="56">
        <v>0</v>
      </c>
      <c r="M54" s="52"/>
      <c r="N54" s="53"/>
      <c r="O54" s="53"/>
      <c r="Q54" s="52"/>
      <c r="R54" s="53"/>
      <c r="S54" s="53"/>
      <c r="U54" s="52"/>
      <c r="V54" s="53"/>
      <c r="W54" s="53"/>
      <c r="Y54" s="52"/>
      <c r="Z54" s="53"/>
      <c r="AA54" s="53"/>
    </row>
    <row r="55" spans="1:27" ht="12.75">
      <c r="A55" s="50">
        <v>38039</v>
      </c>
      <c r="B55" s="51">
        <f ca="1" t="shared" si="3"/>
        <v>0.2965277777777778</v>
      </c>
      <c r="C55" s="51">
        <f ca="1" t="shared" si="4"/>
        <v>0.7291666666666666</v>
      </c>
      <c r="E55" s="50">
        <f t="shared" si="0"/>
        <v>38039</v>
      </c>
      <c r="F55" s="51">
        <f t="shared" si="1"/>
        <v>0.2965277777777778</v>
      </c>
      <c r="G55" s="51">
        <f t="shared" si="2"/>
        <v>0.7291666666666666</v>
      </c>
      <c r="I55" s="52"/>
      <c r="J55" s="56">
        <v>0</v>
      </c>
      <c r="K55" s="56">
        <v>0</v>
      </c>
      <c r="M55" s="52"/>
      <c r="N55" s="53"/>
      <c r="O55" s="53"/>
      <c r="Q55" s="52"/>
      <c r="R55" s="53"/>
      <c r="S55" s="53"/>
      <c r="U55" s="52"/>
      <c r="V55" s="53"/>
      <c r="W55" s="53"/>
      <c r="Y55" s="52"/>
      <c r="Z55" s="53"/>
      <c r="AA55" s="53"/>
    </row>
    <row r="56" spans="1:27" ht="12.75">
      <c r="A56" s="50">
        <v>38040</v>
      </c>
      <c r="B56" s="51">
        <f ca="1" t="shared" si="3"/>
        <v>0.2951388888888889</v>
      </c>
      <c r="C56" s="51">
        <f ca="1" t="shared" si="4"/>
        <v>0.7305555555555556</v>
      </c>
      <c r="E56" s="50">
        <f t="shared" si="0"/>
        <v>38040</v>
      </c>
      <c r="F56" s="51">
        <f t="shared" si="1"/>
        <v>0.2951388888888889</v>
      </c>
      <c r="G56" s="51">
        <f t="shared" si="2"/>
        <v>0.7305555555555556</v>
      </c>
      <c r="I56" s="52"/>
      <c r="J56" s="56">
        <v>0</v>
      </c>
      <c r="K56" s="56">
        <v>0</v>
      </c>
      <c r="M56" s="52"/>
      <c r="N56" s="53"/>
      <c r="O56" s="53"/>
      <c r="Q56" s="52"/>
      <c r="R56" s="53"/>
      <c r="S56" s="53"/>
      <c r="U56" s="52"/>
      <c r="V56" s="53"/>
      <c r="W56" s="53"/>
      <c r="Y56" s="52"/>
      <c r="Z56" s="53"/>
      <c r="AA56" s="53"/>
    </row>
    <row r="57" spans="1:27" ht="12.75">
      <c r="A57" s="50">
        <v>38041</v>
      </c>
      <c r="B57" s="51">
        <f ca="1" t="shared" si="3"/>
        <v>0.29375</v>
      </c>
      <c r="C57" s="51">
        <f ca="1" t="shared" si="4"/>
        <v>0.7319444444444444</v>
      </c>
      <c r="E57" s="50">
        <f t="shared" si="0"/>
        <v>38041</v>
      </c>
      <c r="F57" s="51">
        <f t="shared" si="1"/>
        <v>0.29375</v>
      </c>
      <c r="G57" s="51">
        <f t="shared" si="2"/>
        <v>0.7319444444444444</v>
      </c>
      <c r="I57" s="52"/>
      <c r="J57" s="56">
        <v>0</v>
      </c>
      <c r="K57" s="56">
        <v>0</v>
      </c>
      <c r="M57" s="52"/>
      <c r="N57" s="53"/>
      <c r="O57" s="53"/>
      <c r="Q57" s="52"/>
      <c r="R57" s="53"/>
      <c r="S57" s="53"/>
      <c r="U57" s="52"/>
      <c r="V57" s="53"/>
      <c r="W57" s="53"/>
      <c r="Y57" s="52"/>
      <c r="Z57" s="53"/>
      <c r="AA57" s="53"/>
    </row>
    <row r="58" spans="1:27" ht="12.75">
      <c r="A58" s="50">
        <v>38042</v>
      </c>
      <c r="B58" s="51">
        <f ca="1" t="shared" si="3"/>
        <v>0.2923611111111111</v>
      </c>
      <c r="C58" s="51">
        <f ca="1" t="shared" si="4"/>
        <v>0.7326388888888888</v>
      </c>
      <c r="E58" s="50">
        <f t="shared" si="0"/>
        <v>38042</v>
      </c>
      <c r="F58" s="51">
        <f t="shared" si="1"/>
        <v>0.2923611111111111</v>
      </c>
      <c r="G58" s="51">
        <f t="shared" si="2"/>
        <v>0.7326388888888888</v>
      </c>
      <c r="I58" s="52"/>
      <c r="J58" s="56">
        <v>0</v>
      </c>
      <c r="K58" s="56">
        <v>0</v>
      </c>
      <c r="M58" s="52"/>
      <c r="N58" s="53"/>
      <c r="O58" s="53"/>
      <c r="Q58" s="52"/>
      <c r="R58" s="53"/>
      <c r="S58" s="53"/>
      <c r="U58" s="52"/>
      <c r="V58" s="53"/>
      <c r="W58" s="53"/>
      <c r="Y58" s="52"/>
      <c r="Z58" s="53"/>
      <c r="AA58" s="53"/>
    </row>
    <row r="59" spans="1:27" ht="12.75">
      <c r="A59" s="50">
        <v>38043</v>
      </c>
      <c r="B59" s="51">
        <f ca="1" t="shared" si="3"/>
        <v>0.29097222222222224</v>
      </c>
      <c r="C59" s="51">
        <f ca="1" t="shared" si="4"/>
        <v>0.7340277777777778</v>
      </c>
      <c r="E59" s="50">
        <f t="shared" si="0"/>
        <v>38043</v>
      </c>
      <c r="F59" s="51">
        <f t="shared" si="1"/>
        <v>0.29097222222222224</v>
      </c>
      <c r="G59" s="51">
        <f t="shared" si="2"/>
        <v>0.7340277777777778</v>
      </c>
      <c r="I59" s="52"/>
      <c r="J59" s="56">
        <v>0</v>
      </c>
      <c r="K59" s="56">
        <v>0</v>
      </c>
      <c r="M59" s="52"/>
      <c r="N59" s="53"/>
      <c r="O59" s="53"/>
      <c r="Q59" s="52"/>
      <c r="R59" s="53"/>
      <c r="S59" s="53"/>
      <c r="U59" s="52"/>
      <c r="V59" s="53"/>
      <c r="W59" s="53"/>
      <c r="Y59" s="52"/>
      <c r="Z59" s="53"/>
      <c r="AA59" s="53"/>
    </row>
    <row r="60" spans="1:27" ht="12.75">
      <c r="A60" s="50">
        <v>38044</v>
      </c>
      <c r="B60" s="51">
        <f ca="1" t="shared" si="3"/>
        <v>0.28958333333333336</v>
      </c>
      <c r="C60" s="51">
        <f ca="1" t="shared" si="4"/>
        <v>0.7354166666666666</v>
      </c>
      <c r="E60" s="50">
        <f t="shared" si="0"/>
        <v>38044</v>
      </c>
      <c r="F60" s="51">
        <f t="shared" si="1"/>
        <v>0.28958333333333336</v>
      </c>
      <c r="G60" s="51">
        <f t="shared" si="2"/>
        <v>0.7354166666666666</v>
      </c>
      <c r="I60" s="52"/>
      <c r="J60" s="56">
        <v>0</v>
      </c>
      <c r="K60" s="56">
        <v>0</v>
      </c>
      <c r="M60" s="52"/>
      <c r="N60" s="53"/>
      <c r="O60" s="53"/>
      <c r="Q60" s="52"/>
      <c r="R60" s="53"/>
      <c r="S60" s="53"/>
      <c r="U60" s="52"/>
      <c r="V60" s="53"/>
      <c r="W60" s="53"/>
      <c r="Y60" s="52"/>
      <c r="Z60" s="53"/>
      <c r="AA60" s="53"/>
    </row>
    <row r="61" spans="1:27" ht="12.75">
      <c r="A61" s="50">
        <v>38045</v>
      </c>
      <c r="B61" s="51">
        <f ca="1" t="shared" si="3"/>
        <v>0.2875</v>
      </c>
      <c r="C61" s="51">
        <f ca="1" t="shared" si="4"/>
        <v>0.7368055555555556</v>
      </c>
      <c r="E61" s="50">
        <f t="shared" si="0"/>
        <v>38045</v>
      </c>
      <c r="F61" s="51">
        <f t="shared" si="1"/>
        <v>0.2875</v>
      </c>
      <c r="G61" s="51">
        <f t="shared" si="2"/>
        <v>0.7368055555555556</v>
      </c>
      <c r="I61" s="52"/>
      <c r="J61" s="56">
        <v>0</v>
      </c>
      <c r="K61" s="56">
        <v>0</v>
      </c>
      <c r="M61" s="52"/>
      <c r="N61" s="53"/>
      <c r="O61" s="53"/>
      <c r="Q61" s="52"/>
      <c r="R61" s="53"/>
      <c r="S61" s="53"/>
      <c r="U61" s="52"/>
      <c r="V61" s="53"/>
      <c r="W61" s="53"/>
      <c r="Y61" s="52"/>
      <c r="Z61" s="53"/>
      <c r="AA61" s="53"/>
    </row>
    <row r="62" spans="1:27" ht="12.75">
      <c r="A62" s="50">
        <v>38046</v>
      </c>
      <c r="B62" s="51">
        <f ca="1" t="shared" si="3"/>
        <v>0.28611111111111115</v>
      </c>
      <c r="C62" s="51">
        <f ca="1" t="shared" si="4"/>
        <v>0.7381944444444444</v>
      </c>
      <c r="E62" s="50">
        <f t="shared" si="0"/>
        <v>38046</v>
      </c>
      <c r="F62" s="51">
        <f t="shared" si="1"/>
        <v>0.28611111111111115</v>
      </c>
      <c r="G62" s="51">
        <f t="shared" si="2"/>
        <v>0.7381944444444444</v>
      </c>
      <c r="I62" s="52"/>
      <c r="J62" s="56">
        <v>0</v>
      </c>
      <c r="K62" s="56">
        <v>0</v>
      </c>
      <c r="M62" s="52"/>
      <c r="N62" s="53"/>
      <c r="O62" s="53"/>
      <c r="Q62" s="52"/>
      <c r="R62" s="53"/>
      <c r="S62" s="53"/>
      <c r="U62" s="52"/>
      <c r="V62" s="53"/>
      <c r="W62" s="53"/>
      <c r="Y62" s="52"/>
      <c r="Z62" s="53"/>
      <c r="AA62" s="53"/>
    </row>
    <row r="63" spans="1:27" ht="12.75">
      <c r="A63" s="50">
        <v>38047</v>
      </c>
      <c r="B63" s="51">
        <f ca="1" t="shared" si="3"/>
        <v>0.2847222222222222</v>
      </c>
      <c r="C63" s="51">
        <f ca="1" t="shared" si="4"/>
        <v>0.7395833333333334</v>
      </c>
      <c r="E63" s="50">
        <f t="shared" si="0"/>
        <v>38047</v>
      </c>
      <c r="F63" s="51">
        <f t="shared" si="1"/>
        <v>0.2847222222222222</v>
      </c>
      <c r="G63" s="51">
        <f t="shared" si="2"/>
        <v>0.7395833333333334</v>
      </c>
      <c r="I63" s="52"/>
      <c r="J63" s="56">
        <v>0</v>
      </c>
      <c r="K63" s="56">
        <v>0</v>
      </c>
      <c r="M63" s="52"/>
      <c r="N63" s="53"/>
      <c r="O63" s="53"/>
      <c r="Q63" s="52"/>
      <c r="R63" s="53"/>
      <c r="S63" s="53"/>
      <c r="U63" s="52"/>
      <c r="V63" s="53"/>
      <c r="W63" s="53"/>
      <c r="Y63" s="52"/>
      <c r="Z63" s="53"/>
      <c r="AA63" s="53"/>
    </row>
    <row r="64" spans="1:27" ht="12.75">
      <c r="A64" s="50">
        <v>38048</v>
      </c>
      <c r="B64" s="51">
        <f ca="1" t="shared" si="3"/>
        <v>0.2833333333333333</v>
      </c>
      <c r="C64" s="51">
        <f ca="1" t="shared" si="4"/>
        <v>0.7409722222222223</v>
      </c>
      <c r="E64" s="50">
        <f t="shared" si="0"/>
        <v>38048</v>
      </c>
      <c r="F64" s="51">
        <f t="shared" si="1"/>
        <v>0.2833333333333333</v>
      </c>
      <c r="G64" s="51">
        <f t="shared" si="2"/>
        <v>0.7409722222222223</v>
      </c>
      <c r="I64" s="52"/>
      <c r="J64" s="56">
        <v>0</v>
      </c>
      <c r="K64" s="56">
        <v>0</v>
      </c>
      <c r="M64" s="52"/>
      <c r="N64" s="53"/>
      <c r="O64" s="53"/>
      <c r="Q64" s="52"/>
      <c r="R64" s="53"/>
      <c r="S64" s="53"/>
      <c r="U64" s="52"/>
      <c r="V64" s="53"/>
      <c r="W64" s="53"/>
      <c r="Y64" s="52"/>
      <c r="Z64" s="53"/>
      <c r="AA64" s="53"/>
    </row>
    <row r="65" spans="1:27" ht="12.75">
      <c r="A65" s="50">
        <v>38049</v>
      </c>
      <c r="B65" s="51">
        <f ca="1" t="shared" si="3"/>
        <v>0.28125</v>
      </c>
      <c r="C65" s="51">
        <f ca="1" t="shared" si="4"/>
        <v>0.7416666666666667</v>
      </c>
      <c r="E65" s="50">
        <f t="shared" si="0"/>
        <v>38049</v>
      </c>
      <c r="F65" s="51">
        <f t="shared" si="1"/>
        <v>0.28125</v>
      </c>
      <c r="G65" s="51">
        <f t="shared" si="2"/>
        <v>0.7416666666666667</v>
      </c>
      <c r="I65" s="52"/>
      <c r="J65" s="56">
        <v>0</v>
      </c>
      <c r="K65" s="56">
        <v>0</v>
      </c>
      <c r="M65" s="52"/>
      <c r="N65" s="53"/>
      <c r="O65" s="53"/>
      <c r="Q65" s="52"/>
      <c r="R65" s="53"/>
      <c r="S65" s="53"/>
      <c r="U65" s="52"/>
      <c r="V65" s="53"/>
      <c r="W65" s="53"/>
      <c r="Y65" s="52"/>
      <c r="Z65" s="53"/>
      <c r="AA65" s="53"/>
    </row>
    <row r="66" spans="1:27" ht="12.75">
      <c r="A66" s="50">
        <v>38050</v>
      </c>
      <c r="B66" s="51">
        <f ca="1" t="shared" si="3"/>
        <v>0.2798611111111111</v>
      </c>
      <c r="C66" s="51">
        <f ca="1" t="shared" si="4"/>
        <v>0.7430555555555555</v>
      </c>
      <c r="E66" s="50">
        <f t="shared" si="0"/>
        <v>38050</v>
      </c>
      <c r="F66" s="51">
        <f t="shared" si="1"/>
        <v>0.2798611111111111</v>
      </c>
      <c r="G66" s="51">
        <f t="shared" si="2"/>
        <v>0.7430555555555555</v>
      </c>
      <c r="I66" s="52"/>
      <c r="J66" s="56">
        <v>0</v>
      </c>
      <c r="K66" s="56">
        <v>0</v>
      </c>
      <c r="M66" s="52"/>
      <c r="N66" s="53"/>
      <c r="O66" s="53"/>
      <c r="Q66" s="52"/>
      <c r="R66" s="53"/>
      <c r="S66" s="53"/>
      <c r="U66" s="52"/>
      <c r="V66" s="53"/>
      <c r="W66" s="53"/>
      <c r="Y66" s="52"/>
      <c r="Z66" s="53"/>
      <c r="AA66" s="53"/>
    </row>
    <row r="67" spans="1:27" ht="12.75">
      <c r="A67" s="50">
        <v>38051</v>
      </c>
      <c r="B67" s="51">
        <f ca="1" t="shared" si="3"/>
        <v>0.27847222222222223</v>
      </c>
      <c r="C67" s="51">
        <f ca="1" t="shared" si="4"/>
        <v>0.7444444444444445</v>
      </c>
      <c r="E67" s="50">
        <f aca="true" t="shared" si="5" ref="E67:E130">A67</f>
        <v>38051</v>
      </c>
      <c r="F67" s="51">
        <f aca="true" t="shared" si="6" ref="F67:F92">B67</f>
        <v>0.27847222222222223</v>
      </c>
      <c r="G67" s="51">
        <f aca="true" t="shared" si="7" ref="G67:G92">C67</f>
        <v>0.7444444444444445</v>
      </c>
      <c r="I67" s="52"/>
      <c r="J67" s="56">
        <v>0</v>
      </c>
      <c r="K67" s="56">
        <v>0</v>
      </c>
      <c r="M67" s="52"/>
      <c r="N67" s="53"/>
      <c r="O67" s="53"/>
      <c r="Q67" s="52"/>
      <c r="R67" s="53"/>
      <c r="S67" s="53"/>
      <c r="U67" s="52"/>
      <c r="V67" s="53"/>
      <c r="W67" s="53"/>
      <c r="Y67" s="52"/>
      <c r="Z67" s="53"/>
      <c r="AA67" s="53"/>
    </row>
    <row r="68" spans="1:27" ht="12.75">
      <c r="A68" s="50">
        <v>38052</v>
      </c>
      <c r="B68" s="51">
        <f ca="1" t="shared" si="8" ref="B68:B131">INDIRECT("B"&amp;ROW()-3+LOOKUP($A$1,INDIRECT("$J$2:$J$"&amp;$I$2),INDIRECT("$K$2:$K$"&amp;$I$2)))</f>
        <v>0.27708333333333335</v>
      </c>
      <c r="C68" s="51">
        <f ca="1" t="shared" si="9" ref="C68:C131">INDIRECT("C"&amp;ROW()-3+LOOKUP($A$1,INDIRECT("$J$2:$J$"&amp;$I$2),INDIRECT("$K$2:$K$"&amp;$I$2)))</f>
        <v>0.7458333333333332</v>
      </c>
      <c r="E68" s="50">
        <f t="shared" si="5"/>
        <v>38052</v>
      </c>
      <c r="F68" s="51">
        <f t="shared" si="6"/>
        <v>0.27708333333333335</v>
      </c>
      <c r="G68" s="51">
        <f t="shared" si="7"/>
        <v>0.7458333333333332</v>
      </c>
      <c r="I68" s="52"/>
      <c r="J68" s="56">
        <v>0</v>
      </c>
      <c r="K68" s="56">
        <v>0</v>
      </c>
      <c r="M68" s="52"/>
      <c r="N68" s="53"/>
      <c r="O68" s="53"/>
      <c r="Q68" s="52"/>
      <c r="R68" s="53"/>
      <c r="S68" s="53"/>
      <c r="U68" s="52"/>
      <c r="V68" s="53"/>
      <c r="W68" s="53"/>
      <c r="Y68" s="52"/>
      <c r="Z68" s="53"/>
      <c r="AA68" s="53"/>
    </row>
    <row r="69" spans="1:27" ht="12.75">
      <c r="A69" s="50">
        <v>38053</v>
      </c>
      <c r="B69" s="51">
        <f ca="1" t="shared" si="8"/>
        <v>0.275</v>
      </c>
      <c r="C69" s="51">
        <f ca="1" t="shared" si="9"/>
        <v>0.7472222222222222</v>
      </c>
      <c r="E69" s="50">
        <f t="shared" si="5"/>
        <v>38053</v>
      </c>
      <c r="F69" s="51">
        <f t="shared" si="6"/>
        <v>0.275</v>
      </c>
      <c r="G69" s="51">
        <f t="shared" si="7"/>
        <v>0.7472222222222222</v>
      </c>
      <c r="I69" s="52"/>
      <c r="J69" s="56">
        <v>0</v>
      </c>
      <c r="K69" s="56">
        <v>0</v>
      </c>
      <c r="M69" s="52"/>
      <c r="N69" s="53"/>
      <c r="O69" s="53"/>
      <c r="Q69" s="52"/>
      <c r="R69" s="53"/>
      <c r="S69" s="53"/>
      <c r="U69" s="52"/>
      <c r="V69" s="53"/>
      <c r="W69" s="53"/>
      <c r="Y69" s="52"/>
      <c r="Z69" s="53"/>
      <c r="AA69" s="53"/>
    </row>
    <row r="70" spans="1:27" ht="12.75">
      <c r="A70" s="50">
        <v>38054</v>
      </c>
      <c r="B70" s="51">
        <f ca="1" t="shared" si="8"/>
        <v>0.2736111111111111</v>
      </c>
      <c r="C70" s="51">
        <f ca="1" t="shared" si="9"/>
        <v>0.7479166666666667</v>
      </c>
      <c r="E70" s="50">
        <f t="shared" si="5"/>
        <v>38054</v>
      </c>
      <c r="F70" s="51">
        <f t="shared" si="6"/>
        <v>0.2736111111111111</v>
      </c>
      <c r="G70" s="51">
        <f t="shared" si="7"/>
        <v>0.7479166666666667</v>
      </c>
      <c r="I70" s="52"/>
      <c r="J70" s="56">
        <v>0</v>
      </c>
      <c r="K70" s="56">
        <v>0</v>
      </c>
      <c r="M70" s="52"/>
      <c r="N70" s="53"/>
      <c r="O70" s="53"/>
      <c r="Q70" s="52"/>
      <c r="R70" s="53"/>
      <c r="S70" s="53"/>
      <c r="U70" s="52"/>
      <c r="V70" s="53"/>
      <c r="W70" s="53"/>
      <c r="Y70" s="52"/>
      <c r="Z70" s="53"/>
      <c r="AA70" s="53"/>
    </row>
    <row r="71" spans="1:27" ht="12.75">
      <c r="A71" s="50">
        <v>38055</v>
      </c>
      <c r="B71" s="51">
        <f ca="1" t="shared" si="8"/>
        <v>0.2722222222222222</v>
      </c>
      <c r="C71" s="51">
        <f ca="1" t="shared" si="9"/>
        <v>0.7493055555555556</v>
      </c>
      <c r="E71" s="50">
        <f t="shared" si="5"/>
        <v>38055</v>
      </c>
      <c r="F71" s="51">
        <f t="shared" si="6"/>
        <v>0.2722222222222222</v>
      </c>
      <c r="G71" s="51">
        <f t="shared" si="7"/>
        <v>0.7493055555555556</v>
      </c>
      <c r="I71" s="52"/>
      <c r="J71" s="56">
        <v>0</v>
      </c>
      <c r="K71" s="56">
        <v>0</v>
      </c>
      <c r="M71" s="52"/>
      <c r="N71" s="53"/>
      <c r="O71" s="53"/>
      <c r="Q71" s="52"/>
      <c r="R71" s="53"/>
      <c r="S71" s="53"/>
      <c r="U71" s="52"/>
      <c r="V71" s="53"/>
      <c r="W71" s="53"/>
      <c r="Y71" s="52"/>
      <c r="Z71" s="53"/>
      <c r="AA71" s="53"/>
    </row>
    <row r="72" spans="1:27" ht="12.75">
      <c r="A72" s="50">
        <v>38056</v>
      </c>
      <c r="B72" s="51">
        <f ca="1" t="shared" si="8"/>
        <v>0.2701388888888889</v>
      </c>
      <c r="C72" s="51">
        <f ca="1" t="shared" si="9"/>
        <v>0.7506944444444444</v>
      </c>
      <c r="E72" s="50">
        <f t="shared" si="5"/>
        <v>38056</v>
      </c>
      <c r="F72" s="51">
        <f t="shared" si="6"/>
        <v>0.2701388888888889</v>
      </c>
      <c r="G72" s="51">
        <f t="shared" si="7"/>
        <v>0.7506944444444444</v>
      </c>
      <c r="I72" s="52"/>
      <c r="J72" s="56">
        <v>0</v>
      </c>
      <c r="K72" s="56">
        <v>0</v>
      </c>
      <c r="M72" s="52"/>
      <c r="N72" s="53"/>
      <c r="O72" s="53"/>
      <c r="Q72" s="52"/>
      <c r="R72" s="53"/>
      <c r="S72" s="53"/>
      <c r="U72" s="52"/>
      <c r="V72" s="53"/>
      <c r="W72" s="53"/>
      <c r="Y72" s="52"/>
      <c r="Z72" s="53"/>
      <c r="AA72" s="53"/>
    </row>
    <row r="73" spans="1:27" ht="12.75">
      <c r="A73" s="50">
        <v>38057</v>
      </c>
      <c r="B73" s="51">
        <f ca="1" t="shared" si="8"/>
        <v>0.26875</v>
      </c>
      <c r="C73" s="51">
        <f ca="1" t="shared" si="9"/>
        <v>0.7520833333333333</v>
      </c>
      <c r="E73" s="50">
        <f t="shared" si="5"/>
        <v>38057</v>
      </c>
      <c r="F73" s="51">
        <f t="shared" si="6"/>
        <v>0.26875</v>
      </c>
      <c r="G73" s="51">
        <f t="shared" si="7"/>
        <v>0.7520833333333333</v>
      </c>
      <c r="I73" s="52"/>
      <c r="J73" s="56">
        <v>0</v>
      </c>
      <c r="K73" s="56">
        <v>0</v>
      </c>
      <c r="M73" s="52"/>
      <c r="N73" s="53"/>
      <c r="O73" s="53"/>
      <c r="Q73" s="52"/>
      <c r="R73" s="53"/>
      <c r="S73" s="53"/>
      <c r="U73" s="52"/>
      <c r="V73" s="53"/>
      <c r="W73" s="53"/>
      <c r="Y73" s="52"/>
      <c r="Z73" s="53"/>
      <c r="AA73" s="53"/>
    </row>
    <row r="74" spans="1:27" ht="12.75">
      <c r="A74" s="50">
        <v>38058</v>
      </c>
      <c r="B74" s="51">
        <f ca="1" t="shared" si="8"/>
        <v>0.2673611111111111</v>
      </c>
      <c r="C74" s="51">
        <f ca="1" t="shared" si="9"/>
        <v>0.7534722222222222</v>
      </c>
      <c r="E74" s="50">
        <f t="shared" si="5"/>
        <v>38058</v>
      </c>
      <c r="F74" s="51">
        <f t="shared" si="6"/>
        <v>0.2673611111111111</v>
      </c>
      <c r="G74" s="51">
        <f t="shared" si="7"/>
        <v>0.7534722222222222</v>
      </c>
      <c r="I74" s="52"/>
      <c r="J74" s="56">
        <v>0</v>
      </c>
      <c r="K74" s="56">
        <v>0</v>
      </c>
      <c r="M74" s="52"/>
      <c r="N74" s="53"/>
      <c r="O74" s="53"/>
      <c r="Q74" s="52"/>
      <c r="R74" s="53"/>
      <c r="S74" s="53"/>
      <c r="U74" s="52"/>
      <c r="V74" s="53"/>
      <c r="W74" s="53"/>
      <c r="Y74" s="52"/>
      <c r="Z74" s="53"/>
      <c r="AA74" s="53"/>
    </row>
    <row r="75" spans="1:27" ht="12.75">
      <c r="A75" s="50">
        <v>38059</v>
      </c>
      <c r="B75" s="51">
        <f ca="1" t="shared" si="8"/>
        <v>0.2652777777777778</v>
      </c>
      <c r="C75" s="51">
        <f ca="1" t="shared" si="9"/>
        <v>0.7541666666666668</v>
      </c>
      <c r="E75" s="50">
        <f t="shared" si="5"/>
        <v>38059</v>
      </c>
      <c r="F75" s="51">
        <f t="shared" si="6"/>
        <v>0.2652777777777778</v>
      </c>
      <c r="G75" s="51">
        <f t="shared" si="7"/>
        <v>0.7541666666666668</v>
      </c>
      <c r="I75" s="52"/>
      <c r="J75" s="56">
        <v>0</v>
      </c>
      <c r="K75" s="56">
        <v>0</v>
      </c>
      <c r="M75" s="52"/>
      <c r="N75" s="53"/>
      <c r="O75" s="53"/>
      <c r="Q75" s="52"/>
      <c r="R75" s="53"/>
      <c r="S75" s="53"/>
      <c r="U75" s="52"/>
      <c r="V75" s="53"/>
      <c r="W75" s="53"/>
      <c r="Y75" s="52"/>
      <c r="Z75" s="53"/>
      <c r="AA75" s="53"/>
    </row>
    <row r="76" spans="1:27" ht="12.75">
      <c r="A76" s="50">
        <v>38060</v>
      </c>
      <c r="B76" s="51">
        <f ca="1" t="shared" si="8"/>
        <v>0.2638888888888889</v>
      </c>
      <c r="C76" s="51">
        <f ca="1" t="shared" si="9"/>
        <v>0.7555555555555555</v>
      </c>
      <c r="E76" s="50">
        <f t="shared" si="5"/>
        <v>38060</v>
      </c>
      <c r="F76" s="51">
        <f t="shared" si="6"/>
        <v>0.2638888888888889</v>
      </c>
      <c r="G76" s="51">
        <f t="shared" si="7"/>
        <v>0.7555555555555555</v>
      </c>
      <c r="I76" s="52"/>
      <c r="J76" s="56">
        <v>0</v>
      </c>
      <c r="K76" s="56">
        <v>0</v>
      </c>
      <c r="M76" s="52"/>
      <c r="N76" s="53"/>
      <c r="O76" s="53"/>
      <c r="Q76" s="52"/>
      <c r="R76" s="53"/>
      <c r="S76" s="53"/>
      <c r="U76" s="52"/>
      <c r="V76" s="53"/>
      <c r="W76" s="53"/>
      <c r="Y76" s="52"/>
      <c r="Z76" s="53"/>
      <c r="AA76" s="53"/>
    </row>
    <row r="77" spans="1:27" ht="12.75">
      <c r="A77" s="50">
        <v>38061</v>
      </c>
      <c r="B77" s="51">
        <f ca="1" t="shared" si="8"/>
        <v>0.2625</v>
      </c>
      <c r="C77" s="51">
        <f ca="1" t="shared" si="9"/>
        <v>0.7569444444444445</v>
      </c>
      <c r="E77" s="50">
        <f t="shared" si="5"/>
        <v>38061</v>
      </c>
      <c r="F77" s="51">
        <f t="shared" si="6"/>
        <v>0.2625</v>
      </c>
      <c r="G77" s="51">
        <f t="shared" si="7"/>
        <v>0.7569444444444445</v>
      </c>
      <c r="I77" s="52"/>
      <c r="J77" s="56">
        <v>0</v>
      </c>
      <c r="K77" s="56">
        <v>0</v>
      </c>
      <c r="M77" s="52"/>
      <c r="N77" s="53"/>
      <c r="O77" s="53"/>
      <c r="Q77" s="52"/>
      <c r="R77" s="53"/>
      <c r="S77" s="53"/>
      <c r="U77" s="52"/>
      <c r="V77" s="53"/>
      <c r="W77" s="53"/>
      <c r="Y77" s="52"/>
      <c r="Z77" s="53"/>
      <c r="AA77" s="53"/>
    </row>
    <row r="78" spans="1:27" ht="12.75">
      <c r="A78" s="50">
        <v>38062</v>
      </c>
      <c r="B78" s="51">
        <f ca="1" t="shared" si="8"/>
        <v>0.2604166666666667</v>
      </c>
      <c r="C78" s="51">
        <f ca="1" t="shared" si="9"/>
        <v>0.7583333333333333</v>
      </c>
      <c r="E78" s="50">
        <f t="shared" si="5"/>
        <v>38062</v>
      </c>
      <c r="F78" s="51">
        <f t="shared" si="6"/>
        <v>0.2604166666666667</v>
      </c>
      <c r="G78" s="51">
        <f t="shared" si="7"/>
        <v>0.7583333333333333</v>
      </c>
      <c r="I78" s="52"/>
      <c r="J78" s="56">
        <v>0</v>
      </c>
      <c r="K78" s="56">
        <v>0</v>
      </c>
      <c r="M78" s="52"/>
      <c r="N78" s="53"/>
      <c r="O78" s="53"/>
      <c r="Q78" s="52"/>
      <c r="R78" s="53"/>
      <c r="S78" s="53"/>
      <c r="U78" s="52"/>
      <c r="V78" s="53"/>
      <c r="W78" s="53"/>
      <c r="Y78" s="52"/>
      <c r="Z78" s="53"/>
      <c r="AA78" s="53"/>
    </row>
    <row r="79" spans="1:27" ht="12.75">
      <c r="A79" s="50">
        <v>38063</v>
      </c>
      <c r="B79" s="51">
        <f ca="1" t="shared" si="8"/>
        <v>0.2590277777777778</v>
      </c>
      <c r="C79" s="51">
        <f ca="1" t="shared" si="9"/>
        <v>0.7597222222222223</v>
      </c>
      <c r="E79" s="50">
        <f t="shared" si="5"/>
        <v>38063</v>
      </c>
      <c r="F79" s="51">
        <f t="shared" si="6"/>
        <v>0.2590277777777778</v>
      </c>
      <c r="G79" s="51">
        <f t="shared" si="7"/>
        <v>0.7597222222222223</v>
      </c>
      <c r="I79" s="52"/>
      <c r="J79" s="56">
        <v>0</v>
      </c>
      <c r="K79" s="56">
        <v>0</v>
      </c>
      <c r="M79" s="52"/>
      <c r="N79" s="53"/>
      <c r="O79" s="53"/>
      <c r="Q79" s="52"/>
      <c r="R79" s="53"/>
      <c r="S79" s="53"/>
      <c r="U79" s="52"/>
      <c r="V79" s="53"/>
      <c r="W79" s="53"/>
      <c r="Y79" s="52"/>
      <c r="Z79" s="53"/>
      <c r="AA79" s="53"/>
    </row>
    <row r="80" spans="1:27" ht="12.75">
      <c r="A80" s="50">
        <v>38064</v>
      </c>
      <c r="B80" s="51">
        <f ca="1" t="shared" si="8"/>
        <v>0.2576388888888889</v>
      </c>
      <c r="C80" s="51">
        <f ca="1" t="shared" si="9"/>
        <v>0.7604166666666666</v>
      </c>
      <c r="E80" s="50">
        <f t="shared" si="5"/>
        <v>38064</v>
      </c>
      <c r="F80" s="51">
        <f t="shared" si="6"/>
        <v>0.2576388888888889</v>
      </c>
      <c r="G80" s="51">
        <f t="shared" si="7"/>
        <v>0.7604166666666666</v>
      </c>
      <c r="I80" s="52"/>
      <c r="J80" s="56">
        <v>0</v>
      </c>
      <c r="K80" s="56">
        <v>0</v>
      </c>
      <c r="M80" s="52"/>
      <c r="N80" s="53"/>
      <c r="O80" s="53"/>
      <c r="Q80" s="52"/>
      <c r="R80" s="53"/>
      <c r="S80" s="53"/>
      <c r="U80" s="52"/>
      <c r="V80" s="53"/>
      <c r="W80" s="53"/>
      <c r="Y80" s="52"/>
      <c r="Z80" s="53"/>
      <c r="AA80" s="53"/>
    </row>
    <row r="81" spans="1:27" ht="12.75">
      <c r="A81" s="50">
        <v>38065</v>
      </c>
      <c r="B81" s="51">
        <f ca="1" t="shared" si="8"/>
        <v>0.2555555555555556</v>
      </c>
      <c r="C81" s="51">
        <f ca="1" t="shared" si="9"/>
        <v>0.7618055555555556</v>
      </c>
      <c r="E81" s="50">
        <f t="shared" si="5"/>
        <v>38065</v>
      </c>
      <c r="F81" s="51">
        <f t="shared" si="6"/>
        <v>0.2555555555555556</v>
      </c>
      <c r="G81" s="51">
        <f t="shared" si="7"/>
        <v>0.7618055555555556</v>
      </c>
      <c r="I81" s="52"/>
      <c r="J81" s="56">
        <v>0</v>
      </c>
      <c r="K81" s="56">
        <v>0</v>
      </c>
      <c r="M81" s="52"/>
      <c r="N81" s="53"/>
      <c r="O81" s="53"/>
      <c r="Q81" s="52"/>
      <c r="R81" s="53"/>
      <c r="S81" s="53"/>
      <c r="U81" s="52"/>
      <c r="V81" s="53"/>
      <c r="W81" s="53"/>
      <c r="Y81" s="52"/>
      <c r="Z81" s="53"/>
      <c r="AA81" s="53"/>
    </row>
    <row r="82" spans="1:27" ht="12.75">
      <c r="A82" s="50">
        <v>38066</v>
      </c>
      <c r="B82" s="51">
        <f ca="1" t="shared" si="8"/>
        <v>0.25416666666666665</v>
      </c>
      <c r="C82" s="51">
        <f ca="1" t="shared" si="9"/>
        <v>0.7631944444444444</v>
      </c>
      <c r="E82" s="50">
        <f t="shared" si="5"/>
        <v>38066</v>
      </c>
      <c r="F82" s="51">
        <f t="shared" si="6"/>
        <v>0.25416666666666665</v>
      </c>
      <c r="G82" s="51">
        <f t="shared" si="7"/>
        <v>0.7631944444444444</v>
      </c>
      <c r="I82" s="52"/>
      <c r="J82" s="56">
        <v>0</v>
      </c>
      <c r="K82" s="56">
        <v>0</v>
      </c>
      <c r="M82" s="52"/>
      <c r="N82" s="53"/>
      <c r="O82" s="53"/>
      <c r="Q82" s="52"/>
      <c r="R82" s="53"/>
      <c r="S82" s="53"/>
      <c r="U82" s="52"/>
      <c r="V82" s="53"/>
      <c r="W82" s="53"/>
      <c r="Y82" s="52"/>
      <c r="Z82" s="53"/>
      <c r="AA82" s="53"/>
    </row>
    <row r="83" spans="1:27" ht="12.75">
      <c r="A83" s="50">
        <v>38067</v>
      </c>
      <c r="B83" s="51">
        <f ca="1" t="shared" si="8"/>
        <v>0.2520833333333333</v>
      </c>
      <c r="C83" s="51">
        <f ca="1" t="shared" si="9"/>
        <v>0.7645833333333334</v>
      </c>
      <c r="E83" s="50">
        <f t="shared" si="5"/>
        <v>38067</v>
      </c>
      <c r="F83" s="51">
        <f t="shared" si="6"/>
        <v>0.2520833333333333</v>
      </c>
      <c r="G83" s="51">
        <f t="shared" si="7"/>
        <v>0.7645833333333334</v>
      </c>
      <c r="I83" s="52"/>
      <c r="J83" s="56">
        <v>0</v>
      </c>
      <c r="K83" s="56">
        <v>0</v>
      </c>
      <c r="M83" s="52"/>
      <c r="N83" s="53"/>
      <c r="O83" s="53"/>
      <c r="Q83" s="52"/>
      <c r="R83" s="53"/>
      <c r="S83" s="53"/>
      <c r="U83" s="52"/>
      <c r="V83" s="53"/>
      <c r="W83" s="53"/>
      <c r="Y83" s="52"/>
      <c r="Z83" s="53"/>
      <c r="AA83" s="53"/>
    </row>
    <row r="84" spans="1:27" ht="12.75">
      <c r="A84" s="50">
        <v>38068</v>
      </c>
      <c r="B84" s="51">
        <f ca="1" t="shared" si="8"/>
        <v>0.25069444444444444</v>
      </c>
      <c r="C84" s="51">
        <f ca="1" t="shared" si="9"/>
        <v>0.7652777777777778</v>
      </c>
      <c r="E84" s="50">
        <f t="shared" si="5"/>
        <v>38068</v>
      </c>
      <c r="F84" s="51">
        <f t="shared" si="6"/>
        <v>0.25069444444444444</v>
      </c>
      <c r="G84" s="51">
        <f t="shared" si="7"/>
        <v>0.7652777777777778</v>
      </c>
      <c r="I84" s="52"/>
      <c r="J84" s="56">
        <v>0</v>
      </c>
      <c r="K84" s="56">
        <v>0</v>
      </c>
      <c r="M84" s="52"/>
      <c r="N84" s="53"/>
      <c r="O84" s="53"/>
      <c r="Q84" s="52"/>
      <c r="R84" s="53"/>
      <c r="S84" s="53"/>
      <c r="U84" s="52"/>
      <c r="V84" s="53"/>
      <c r="W84" s="53"/>
      <c r="Y84" s="52"/>
      <c r="Z84" s="53"/>
      <c r="AA84" s="53"/>
    </row>
    <row r="85" spans="1:27" ht="12.75">
      <c r="A85" s="50">
        <v>38069</v>
      </c>
      <c r="B85" s="51">
        <f ca="1" t="shared" si="8"/>
        <v>0.24930555555555556</v>
      </c>
      <c r="C85" s="51">
        <f ca="1" t="shared" si="9"/>
        <v>0.7666666666666666</v>
      </c>
      <c r="E85" s="50">
        <f t="shared" si="5"/>
        <v>38069</v>
      </c>
      <c r="F85" s="51">
        <f t="shared" si="6"/>
        <v>0.24930555555555556</v>
      </c>
      <c r="G85" s="51">
        <f t="shared" si="7"/>
        <v>0.7666666666666666</v>
      </c>
      <c r="I85" s="52"/>
      <c r="J85" s="56">
        <v>0</v>
      </c>
      <c r="K85" s="56">
        <v>0</v>
      </c>
      <c r="M85" s="52"/>
      <c r="N85" s="53"/>
      <c r="O85" s="53"/>
      <c r="Q85" s="52"/>
      <c r="R85" s="53"/>
      <c r="S85" s="53"/>
      <c r="U85" s="52"/>
      <c r="V85" s="53"/>
      <c r="W85" s="53"/>
      <c r="Y85" s="52"/>
      <c r="Z85" s="53"/>
      <c r="AA85" s="53"/>
    </row>
    <row r="86" spans="1:27" ht="12.75">
      <c r="A86" s="50">
        <v>38070</v>
      </c>
      <c r="B86" s="51">
        <f ca="1" t="shared" si="8"/>
        <v>0.24722222222222223</v>
      </c>
      <c r="C86" s="51">
        <f ca="1" t="shared" si="9"/>
        <v>0.7680555555555556</v>
      </c>
      <c r="E86" s="50">
        <f t="shared" si="5"/>
        <v>38070</v>
      </c>
      <c r="F86" s="51">
        <f t="shared" si="6"/>
        <v>0.24722222222222223</v>
      </c>
      <c r="G86" s="51">
        <f t="shared" si="7"/>
        <v>0.7680555555555556</v>
      </c>
      <c r="I86" s="52"/>
      <c r="J86" s="56">
        <v>0</v>
      </c>
      <c r="K86" s="56">
        <v>0</v>
      </c>
      <c r="M86" s="52"/>
      <c r="N86" s="53"/>
      <c r="O86" s="53"/>
      <c r="Q86" s="52"/>
      <c r="R86" s="53"/>
      <c r="S86" s="53"/>
      <c r="U86" s="52"/>
      <c r="V86" s="53"/>
      <c r="W86" s="53"/>
      <c r="Y86" s="52"/>
      <c r="Z86" s="53"/>
      <c r="AA86" s="53"/>
    </row>
    <row r="87" spans="1:27" ht="12.75">
      <c r="A87" s="50">
        <v>38071</v>
      </c>
      <c r="B87" s="51">
        <f ca="1" t="shared" si="8"/>
        <v>0.24583333333333335</v>
      </c>
      <c r="C87" s="51">
        <f ca="1" t="shared" si="9"/>
        <v>0.7694444444444444</v>
      </c>
      <c r="E87" s="50">
        <f t="shared" si="5"/>
        <v>38071</v>
      </c>
      <c r="F87" s="51">
        <f t="shared" si="6"/>
        <v>0.24583333333333335</v>
      </c>
      <c r="G87" s="51">
        <f t="shared" si="7"/>
        <v>0.7694444444444444</v>
      </c>
      <c r="I87" s="52"/>
      <c r="J87" s="56">
        <v>0</v>
      </c>
      <c r="K87" s="56">
        <v>0</v>
      </c>
      <c r="M87" s="52"/>
      <c r="N87" s="53"/>
      <c r="O87" s="53"/>
      <c r="Q87" s="52"/>
      <c r="R87" s="53"/>
      <c r="S87" s="53"/>
      <c r="U87" s="52"/>
      <c r="V87" s="53"/>
      <c r="W87" s="53"/>
      <c r="Y87" s="52"/>
      <c r="Z87" s="53"/>
      <c r="AA87" s="53"/>
    </row>
    <row r="88" spans="1:27" ht="12.75">
      <c r="A88" s="50">
        <v>38072</v>
      </c>
      <c r="B88" s="51">
        <f ca="1" t="shared" si="8"/>
        <v>0.24444444444444446</v>
      </c>
      <c r="C88" s="51">
        <f ca="1" t="shared" si="9"/>
        <v>0.7708333333333334</v>
      </c>
      <c r="E88" s="50">
        <f t="shared" si="5"/>
        <v>38072</v>
      </c>
      <c r="F88" s="51">
        <f t="shared" si="6"/>
        <v>0.24444444444444446</v>
      </c>
      <c r="G88" s="51">
        <f t="shared" si="7"/>
        <v>0.7708333333333334</v>
      </c>
      <c r="I88" s="52"/>
      <c r="J88" s="56">
        <v>0</v>
      </c>
      <c r="K88" s="56">
        <v>0</v>
      </c>
      <c r="M88" s="52"/>
      <c r="N88" s="53"/>
      <c r="O88" s="53"/>
      <c r="Q88" s="52"/>
      <c r="R88" s="53"/>
      <c r="S88" s="53"/>
      <c r="U88" s="52"/>
      <c r="V88" s="53"/>
      <c r="W88" s="53"/>
      <c r="Y88" s="52"/>
      <c r="Z88" s="53"/>
      <c r="AA88" s="53"/>
    </row>
    <row r="89" spans="1:27" ht="12.75">
      <c r="A89" s="50">
        <v>38073</v>
      </c>
      <c r="B89" s="51">
        <f ca="1" t="shared" si="8"/>
        <v>0.2423611111111111</v>
      </c>
      <c r="C89" s="51">
        <f ca="1" t="shared" si="9"/>
        <v>0.7715277777777777</v>
      </c>
      <c r="E89" s="50">
        <f t="shared" si="5"/>
        <v>38073</v>
      </c>
      <c r="F89" s="51">
        <f t="shared" si="6"/>
        <v>0.2423611111111111</v>
      </c>
      <c r="G89" s="51">
        <f t="shared" si="7"/>
        <v>0.7715277777777777</v>
      </c>
      <c r="I89" s="52"/>
      <c r="J89" s="56">
        <v>0</v>
      </c>
      <c r="K89" s="56">
        <v>0</v>
      </c>
      <c r="M89" s="52"/>
      <c r="N89" s="53"/>
      <c r="O89" s="53"/>
      <c r="Q89" s="52"/>
      <c r="R89" s="53"/>
      <c r="S89" s="53"/>
      <c r="U89" s="52"/>
      <c r="V89" s="53"/>
      <c r="W89" s="53"/>
      <c r="Y89" s="52"/>
      <c r="Z89" s="53"/>
      <c r="AA89" s="53"/>
    </row>
    <row r="90" spans="1:27" ht="12.75">
      <c r="A90" s="50">
        <v>38074</v>
      </c>
      <c r="B90" s="51">
        <f ca="1" t="shared" si="8"/>
        <v>0.24097222222222223</v>
      </c>
      <c r="C90" s="51">
        <f ca="1" t="shared" si="9"/>
        <v>0.7729166666666667</v>
      </c>
      <c r="E90" s="50">
        <f t="shared" si="5"/>
        <v>38074</v>
      </c>
      <c r="F90" s="51">
        <f t="shared" si="6"/>
        <v>0.24097222222222223</v>
      </c>
      <c r="G90" s="51">
        <f t="shared" si="7"/>
        <v>0.7729166666666667</v>
      </c>
      <c r="I90" s="52"/>
      <c r="J90" s="56">
        <v>0</v>
      </c>
      <c r="K90" s="56">
        <v>0</v>
      </c>
      <c r="M90" s="52"/>
      <c r="N90" s="53"/>
      <c r="O90" s="53"/>
      <c r="Q90" s="52"/>
      <c r="R90" s="53"/>
      <c r="S90" s="53"/>
      <c r="U90" s="52"/>
      <c r="V90" s="53"/>
      <c r="W90" s="53"/>
      <c r="Y90" s="52"/>
      <c r="Z90" s="53"/>
      <c r="AA90" s="53"/>
    </row>
    <row r="91" spans="1:27" ht="12.75">
      <c r="A91" s="50">
        <v>38075</v>
      </c>
      <c r="B91" s="51">
        <f ca="1" t="shared" si="8"/>
        <v>0.2388888888888889</v>
      </c>
      <c r="C91" s="51">
        <f ca="1" t="shared" si="9"/>
        <v>0.7743055555555555</v>
      </c>
      <c r="E91" s="50">
        <f t="shared" si="5"/>
        <v>38075</v>
      </c>
      <c r="F91" s="51">
        <f t="shared" si="6"/>
        <v>0.2388888888888889</v>
      </c>
      <c r="G91" s="51">
        <f t="shared" si="7"/>
        <v>0.7743055555555555</v>
      </c>
      <c r="I91" s="52"/>
      <c r="J91" s="56">
        <v>0</v>
      </c>
      <c r="K91" s="56">
        <v>0</v>
      </c>
      <c r="M91" s="52"/>
      <c r="N91" s="53"/>
      <c r="O91" s="53"/>
      <c r="Q91" s="52"/>
      <c r="R91" s="53"/>
      <c r="S91" s="53"/>
      <c r="U91" s="52"/>
      <c r="V91" s="53"/>
      <c r="W91" s="53"/>
      <c r="Y91" s="52"/>
      <c r="Z91" s="53"/>
      <c r="AA91" s="53"/>
    </row>
    <row r="92" spans="1:27" ht="12.75">
      <c r="A92" s="50">
        <v>38076</v>
      </c>
      <c r="B92" s="51">
        <f ca="1" t="shared" si="8"/>
        <v>0.2375</v>
      </c>
      <c r="C92" s="51">
        <f ca="1" t="shared" si="9"/>
        <v>0.7756944444444445</v>
      </c>
      <c r="E92" s="50">
        <f t="shared" si="5"/>
        <v>38076</v>
      </c>
      <c r="F92" s="51">
        <f t="shared" si="6"/>
        <v>0.2375</v>
      </c>
      <c r="G92" s="51">
        <f t="shared" si="7"/>
        <v>0.7756944444444445</v>
      </c>
      <c r="I92" s="52"/>
      <c r="J92" s="56">
        <v>0</v>
      </c>
      <c r="K92" s="56">
        <v>0</v>
      </c>
      <c r="M92" s="52"/>
      <c r="N92" s="53"/>
      <c r="O92" s="53"/>
      <c r="Q92" s="52"/>
      <c r="R92" s="53"/>
      <c r="S92" s="53"/>
      <c r="U92" s="52"/>
      <c r="V92" s="53"/>
      <c r="W92" s="53"/>
      <c r="Y92" s="52"/>
      <c r="Z92" s="53"/>
      <c r="AA92" s="53"/>
    </row>
    <row r="93" spans="1:27" ht="12.75">
      <c r="A93" s="50">
        <v>38077</v>
      </c>
      <c r="B93" s="51">
        <f ca="1" t="shared" si="8"/>
        <v>0.2777777777777778</v>
      </c>
      <c r="C93" s="51">
        <f ca="1" t="shared" si="9"/>
        <v>0.8180555555555555</v>
      </c>
      <c r="E93" s="50">
        <f t="shared" si="5"/>
        <v>38077</v>
      </c>
      <c r="F93" s="51">
        <f aca="true" t="shared" si="10" ref="F93:G156">B93-1/24</f>
        <v>0.23611111111111113</v>
      </c>
      <c r="G93" s="51">
        <f t="shared" si="10"/>
        <v>0.7763888888888889</v>
      </c>
      <c r="I93" s="52"/>
      <c r="J93" s="56">
        <v>0</v>
      </c>
      <c r="K93" s="56">
        <v>0</v>
      </c>
      <c r="M93" s="52"/>
      <c r="N93" s="53"/>
      <c r="O93" s="53"/>
      <c r="Q93" s="52"/>
      <c r="R93" s="53"/>
      <c r="S93" s="53"/>
      <c r="U93" s="52"/>
      <c r="V93" s="53"/>
      <c r="W93" s="53"/>
      <c r="Y93" s="52"/>
      <c r="Z93" s="53"/>
      <c r="AA93" s="53"/>
    </row>
    <row r="94" spans="1:27" ht="12.75">
      <c r="A94" s="50">
        <v>38078</v>
      </c>
      <c r="B94" s="51">
        <f ca="1" t="shared" si="8"/>
        <v>0.27569444444444446</v>
      </c>
      <c r="C94" s="51">
        <f ca="1" t="shared" si="9"/>
        <v>0.8194444444444445</v>
      </c>
      <c r="E94" s="50">
        <f t="shared" si="5"/>
        <v>38078</v>
      </c>
      <c r="F94" s="51">
        <f t="shared" si="10"/>
        <v>0.2340277777777778</v>
      </c>
      <c r="G94" s="51">
        <f t="shared" si="10"/>
        <v>0.7777777777777779</v>
      </c>
      <c r="I94" s="52"/>
      <c r="J94" s="56">
        <v>0</v>
      </c>
      <c r="K94" s="56">
        <v>0</v>
      </c>
      <c r="M94" s="52"/>
      <c r="N94" s="53"/>
      <c r="O94" s="53"/>
      <c r="Q94" s="52"/>
      <c r="R94" s="53"/>
      <c r="S94" s="53"/>
      <c r="U94" s="52"/>
      <c r="V94" s="53"/>
      <c r="W94" s="53"/>
      <c r="Y94" s="52"/>
      <c r="Z94" s="53"/>
      <c r="AA94" s="53"/>
    </row>
    <row r="95" spans="1:27" ht="12.75">
      <c r="A95" s="50">
        <v>38079</v>
      </c>
      <c r="B95" s="51">
        <f ca="1" t="shared" si="8"/>
        <v>0.2743055555555555</v>
      </c>
      <c r="C95" s="51">
        <f ca="1" t="shared" si="9"/>
        <v>0.8208333333333333</v>
      </c>
      <c r="E95" s="50">
        <f t="shared" si="5"/>
        <v>38079</v>
      </c>
      <c r="F95" s="51">
        <f t="shared" si="10"/>
        <v>0.23263888888888887</v>
      </c>
      <c r="G95" s="51">
        <f t="shared" si="10"/>
        <v>0.7791666666666667</v>
      </c>
      <c r="I95" s="52"/>
      <c r="J95" s="56">
        <v>0</v>
      </c>
      <c r="K95" s="56">
        <v>0</v>
      </c>
      <c r="M95" s="52"/>
      <c r="N95" s="53"/>
      <c r="O95" s="53"/>
      <c r="Q95" s="52"/>
      <c r="R95" s="53"/>
      <c r="S95" s="53"/>
      <c r="U95" s="52"/>
      <c r="V95" s="53"/>
      <c r="W95" s="53"/>
      <c r="Y95" s="52"/>
      <c r="Z95" s="53"/>
      <c r="AA95" s="53"/>
    </row>
    <row r="96" spans="1:27" ht="12.75">
      <c r="A96" s="50">
        <v>38080</v>
      </c>
      <c r="B96" s="51">
        <f ca="1" t="shared" si="8"/>
        <v>0.27291666666666664</v>
      </c>
      <c r="C96" s="51">
        <f ca="1" t="shared" si="9"/>
        <v>0.8222222222222223</v>
      </c>
      <c r="E96" s="50">
        <f t="shared" si="5"/>
        <v>38080</v>
      </c>
      <c r="F96" s="51">
        <f t="shared" si="10"/>
        <v>0.23124999999999998</v>
      </c>
      <c r="G96" s="51">
        <f t="shared" si="10"/>
        <v>0.7805555555555557</v>
      </c>
      <c r="I96" s="52"/>
      <c r="J96" s="56">
        <v>0</v>
      </c>
      <c r="K96" s="56">
        <v>0</v>
      </c>
      <c r="M96" s="52"/>
      <c r="N96" s="53"/>
      <c r="O96" s="53"/>
      <c r="Q96" s="52"/>
      <c r="R96" s="53"/>
      <c r="S96" s="53"/>
      <c r="U96" s="52"/>
      <c r="V96" s="53"/>
      <c r="W96" s="53"/>
      <c r="Y96" s="52"/>
      <c r="Z96" s="53"/>
      <c r="AA96" s="53"/>
    </row>
    <row r="97" spans="1:27" ht="12.75">
      <c r="A97" s="50">
        <v>38081</v>
      </c>
      <c r="B97" s="51">
        <f ca="1" t="shared" si="8"/>
        <v>0.2708333333333333</v>
      </c>
      <c r="C97" s="51">
        <f ca="1" t="shared" si="9"/>
        <v>0.8229166666666666</v>
      </c>
      <c r="E97" s="50">
        <f t="shared" si="5"/>
        <v>38081</v>
      </c>
      <c r="F97" s="51">
        <f t="shared" si="10"/>
        <v>0.22916666666666666</v>
      </c>
      <c r="G97" s="51">
        <f t="shared" si="10"/>
        <v>0.78125</v>
      </c>
      <c r="I97" s="52"/>
      <c r="J97" s="56">
        <v>0</v>
      </c>
      <c r="K97" s="56">
        <v>0</v>
      </c>
      <c r="M97" s="52"/>
      <c r="N97" s="53"/>
      <c r="O97" s="53"/>
      <c r="Q97" s="52"/>
      <c r="R97" s="53"/>
      <c r="S97" s="53"/>
      <c r="U97" s="52"/>
      <c r="V97" s="53"/>
      <c r="W97" s="53"/>
      <c r="Y97" s="52"/>
      <c r="Z97" s="53"/>
      <c r="AA97" s="53"/>
    </row>
    <row r="98" spans="1:27" ht="12.75">
      <c r="A98" s="50">
        <v>38082</v>
      </c>
      <c r="B98" s="51">
        <f ca="1" t="shared" si="8"/>
        <v>0.26944444444444443</v>
      </c>
      <c r="C98" s="51">
        <f ca="1" t="shared" si="9"/>
        <v>0.8243055555555556</v>
      </c>
      <c r="E98" s="50">
        <f t="shared" si="5"/>
        <v>38082</v>
      </c>
      <c r="F98" s="51">
        <f t="shared" si="10"/>
        <v>0.22777777777777777</v>
      </c>
      <c r="G98" s="51">
        <f t="shared" si="10"/>
        <v>0.782638888888889</v>
      </c>
      <c r="I98" s="52"/>
      <c r="J98" s="56">
        <v>0</v>
      </c>
      <c r="K98" s="56">
        <v>0</v>
      </c>
      <c r="M98" s="52"/>
      <c r="N98" s="53"/>
      <c r="O98" s="53"/>
      <c r="Q98" s="52"/>
      <c r="R98" s="53"/>
      <c r="S98" s="53"/>
      <c r="U98" s="52"/>
      <c r="V98" s="53"/>
      <c r="W98" s="53"/>
      <c r="Y98" s="52"/>
      <c r="Z98" s="53"/>
      <c r="AA98" s="53"/>
    </row>
    <row r="99" spans="1:27" ht="12.75">
      <c r="A99" s="50">
        <v>38083</v>
      </c>
      <c r="B99" s="51">
        <f ca="1" t="shared" si="8"/>
        <v>0.26805555555555555</v>
      </c>
      <c r="C99" s="51">
        <f ca="1" t="shared" si="9"/>
        <v>0.8256944444444444</v>
      </c>
      <c r="E99" s="50">
        <f t="shared" si="5"/>
        <v>38083</v>
      </c>
      <c r="F99" s="51">
        <f t="shared" si="10"/>
        <v>0.2263888888888889</v>
      </c>
      <c r="G99" s="51">
        <f t="shared" si="10"/>
        <v>0.7840277777777778</v>
      </c>
      <c r="I99" s="52"/>
      <c r="J99" s="56">
        <v>0</v>
      </c>
      <c r="K99" s="56">
        <v>0</v>
      </c>
      <c r="M99" s="52"/>
      <c r="N99" s="53"/>
      <c r="O99" s="53"/>
      <c r="Q99" s="52"/>
      <c r="R99" s="53"/>
      <c r="S99" s="53"/>
      <c r="U99" s="52"/>
      <c r="V99" s="53"/>
      <c r="W99" s="53"/>
      <c r="Y99" s="52"/>
      <c r="Z99" s="53"/>
      <c r="AA99" s="53"/>
    </row>
    <row r="100" spans="1:27" ht="12.75">
      <c r="A100" s="50">
        <v>38084</v>
      </c>
      <c r="B100" s="51">
        <f ca="1" t="shared" si="8"/>
        <v>0.2659722222222222</v>
      </c>
      <c r="C100" s="51">
        <f ca="1" t="shared" si="9"/>
        <v>0.8270833333333334</v>
      </c>
      <c r="E100" s="50">
        <f t="shared" si="5"/>
        <v>38084</v>
      </c>
      <c r="F100" s="51">
        <f t="shared" si="10"/>
        <v>0.22430555555555556</v>
      </c>
      <c r="G100" s="51">
        <f t="shared" si="10"/>
        <v>0.7854166666666668</v>
      </c>
      <c r="I100" s="52"/>
      <c r="J100" s="56">
        <v>0</v>
      </c>
      <c r="K100" s="56">
        <v>0</v>
      </c>
      <c r="M100" s="52"/>
      <c r="N100" s="53"/>
      <c r="O100" s="53"/>
      <c r="Q100" s="52"/>
      <c r="R100" s="53"/>
      <c r="S100" s="53"/>
      <c r="U100" s="52"/>
      <c r="V100" s="53"/>
      <c r="W100" s="53"/>
      <c r="Y100" s="52"/>
      <c r="Z100" s="53"/>
      <c r="AA100" s="53"/>
    </row>
    <row r="101" spans="1:27" ht="12.75">
      <c r="A101" s="50">
        <v>38085</v>
      </c>
      <c r="B101" s="51">
        <f ca="1" t="shared" si="8"/>
        <v>0.26458333333333334</v>
      </c>
      <c r="C101" s="51">
        <f ca="1" t="shared" si="9"/>
        <v>0.8277777777777778</v>
      </c>
      <c r="E101" s="50">
        <f t="shared" si="5"/>
        <v>38085</v>
      </c>
      <c r="F101" s="51">
        <f t="shared" si="10"/>
        <v>0.22291666666666668</v>
      </c>
      <c r="G101" s="51">
        <f t="shared" si="10"/>
        <v>0.7861111111111112</v>
      </c>
      <c r="I101" s="52"/>
      <c r="J101" s="56">
        <v>0</v>
      </c>
      <c r="K101" s="56">
        <v>0</v>
      </c>
      <c r="M101" s="52"/>
      <c r="N101" s="53"/>
      <c r="O101" s="53"/>
      <c r="Q101" s="52"/>
      <c r="R101" s="53"/>
      <c r="S101" s="53"/>
      <c r="U101" s="52"/>
      <c r="V101" s="53"/>
      <c r="W101" s="53"/>
      <c r="Y101" s="52"/>
      <c r="Z101" s="53"/>
      <c r="AA101" s="53"/>
    </row>
    <row r="102" spans="1:27" ht="12.75">
      <c r="A102" s="50">
        <v>38086</v>
      </c>
      <c r="B102" s="51">
        <f ca="1" t="shared" si="8"/>
        <v>0.26319444444444445</v>
      </c>
      <c r="C102" s="51">
        <f ca="1" t="shared" si="9"/>
        <v>0.8291666666666666</v>
      </c>
      <c r="E102" s="50">
        <f t="shared" si="5"/>
        <v>38086</v>
      </c>
      <c r="F102" s="51">
        <f t="shared" si="10"/>
        <v>0.2215277777777778</v>
      </c>
      <c r="G102" s="51">
        <f t="shared" si="10"/>
        <v>0.7875</v>
      </c>
      <c r="I102" s="52"/>
      <c r="J102" s="56">
        <v>0</v>
      </c>
      <c r="K102" s="56">
        <v>0</v>
      </c>
      <c r="M102" s="52"/>
      <c r="N102" s="53"/>
      <c r="O102" s="53"/>
      <c r="Q102" s="52"/>
      <c r="R102" s="53"/>
      <c r="S102" s="53"/>
      <c r="U102" s="52"/>
      <c r="V102" s="53"/>
      <c r="W102" s="53"/>
      <c r="Y102" s="52"/>
      <c r="Z102" s="53"/>
      <c r="AA102" s="53"/>
    </row>
    <row r="103" spans="1:27" ht="12.75">
      <c r="A103" s="50">
        <v>38087</v>
      </c>
      <c r="B103" s="51">
        <f ca="1" t="shared" si="8"/>
        <v>0.26180555555555557</v>
      </c>
      <c r="C103" s="51">
        <f ca="1" t="shared" si="9"/>
        <v>0.8305555555555556</v>
      </c>
      <c r="E103" s="50">
        <f t="shared" si="5"/>
        <v>38087</v>
      </c>
      <c r="F103" s="51">
        <f t="shared" si="10"/>
        <v>0.2201388888888889</v>
      </c>
      <c r="G103" s="51">
        <f t="shared" si="10"/>
        <v>0.788888888888889</v>
      </c>
      <c r="I103" s="52"/>
      <c r="J103" s="56">
        <v>0</v>
      </c>
      <c r="K103" s="56">
        <v>0</v>
      </c>
      <c r="M103" s="52"/>
      <c r="N103" s="53"/>
      <c r="O103" s="53"/>
      <c r="Q103" s="52"/>
      <c r="R103" s="53"/>
      <c r="S103" s="53"/>
      <c r="U103" s="52"/>
      <c r="V103" s="53"/>
      <c r="W103" s="53"/>
      <c r="Y103" s="52"/>
      <c r="Z103" s="53"/>
      <c r="AA103" s="53"/>
    </row>
    <row r="104" spans="1:27" ht="12.75">
      <c r="A104" s="50">
        <v>38088</v>
      </c>
      <c r="B104" s="51">
        <f ca="1" t="shared" si="8"/>
        <v>0.25972222222222224</v>
      </c>
      <c r="C104" s="51">
        <f ca="1" t="shared" si="9"/>
        <v>0.8319444444444444</v>
      </c>
      <c r="E104" s="50">
        <f t="shared" si="5"/>
        <v>38088</v>
      </c>
      <c r="F104" s="51">
        <f t="shared" si="10"/>
        <v>0.21805555555555559</v>
      </c>
      <c r="G104" s="51">
        <f t="shared" si="10"/>
        <v>0.7902777777777777</v>
      </c>
      <c r="I104" s="52"/>
      <c r="J104" s="56">
        <v>0</v>
      </c>
      <c r="K104" s="56">
        <v>0</v>
      </c>
      <c r="M104" s="52"/>
      <c r="N104" s="53"/>
      <c r="O104" s="53"/>
      <c r="Q104" s="52"/>
      <c r="R104" s="53"/>
      <c r="S104" s="53"/>
      <c r="U104" s="52"/>
      <c r="V104" s="53"/>
      <c r="W104" s="53"/>
      <c r="Y104" s="52"/>
      <c r="Z104" s="53"/>
      <c r="AA104" s="53"/>
    </row>
    <row r="105" spans="1:27" ht="12.75">
      <c r="A105" s="50">
        <v>38089</v>
      </c>
      <c r="B105" s="51">
        <f ca="1" t="shared" si="8"/>
        <v>0.25833333333333336</v>
      </c>
      <c r="C105" s="51">
        <f ca="1" t="shared" si="9"/>
        <v>0.8326388888888889</v>
      </c>
      <c r="E105" s="50">
        <f t="shared" si="5"/>
        <v>38089</v>
      </c>
      <c r="F105" s="51">
        <f t="shared" si="10"/>
        <v>0.2166666666666667</v>
      </c>
      <c r="G105" s="51">
        <f t="shared" si="10"/>
        <v>0.7909722222222223</v>
      </c>
      <c r="I105" s="52"/>
      <c r="J105" s="56">
        <v>0</v>
      </c>
      <c r="K105" s="56">
        <v>0</v>
      </c>
      <c r="M105" s="52"/>
      <c r="N105" s="53"/>
      <c r="O105" s="53"/>
      <c r="Q105" s="52"/>
      <c r="R105" s="53"/>
      <c r="S105" s="53"/>
      <c r="U105" s="52"/>
      <c r="V105" s="53"/>
      <c r="W105" s="53"/>
      <c r="Y105" s="52"/>
      <c r="Z105" s="53"/>
      <c r="AA105" s="53"/>
    </row>
    <row r="106" spans="1:27" ht="12.75">
      <c r="A106" s="50">
        <v>38090</v>
      </c>
      <c r="B106" s="51">
        <f ca="1" t="shared" si="8"/>
        <v>0.2569444444444445</v>
      </c>
      <c r="C106" s="51">
        <f ca="1" t="shared" si="9"/>
        <v>0.8340277777777777</v>
      </c>
      <c r="E106" s="50">
        <f t="shared" si="5"/>
        <v>38090</v>
      </c>
      <c r="F106" s="51">
        <f t="shared" si="10"/>
        <v>0.21527777777777782</v>
      </c>
      <c r="G106" s="51">
        <f t="shared" si="10"/>
        <v>0.7923611111111111</v>
      </c>
      <c r="I106" s="52"/>
      <c r="J106" s="56">
        <v>0</v>
      </c>
      <c r="K106" s="56">
        <v>0</v>
      </c>
      <c r="M106" s="52"/>
      <c r="N106" s="53"/>
      <c r="O106" s="53"/>
      <c r="Q106" s="52"/>
      <c r="R106" s="53"/>
      <c r="S106" s="53"/>
      <c r="U106" s="52"/>
      <c r="V106" s="53"/>
      <c r="W106" s="53"/>
      <c r="Y106" s="52"/>
      <c r="Z106" s="53"/>
      <c r="AA106" s="53"/>
    </row>
    <row r="107" spans="1:27" ht="12.75">
      <c r="A107" s="50">
        <v>38091</v>
      </c>
      <c r="B107" s="51">
        <f ca="1" t="shared" si="8"/>
        <v>0.2548611111111111</v>
      </c>
      <c r="C107" s="51">
        <f ca="1" t="shared" si="9"/>
        <v>0.8354166666666667</v>
      </c>
      <c r="E107" s="50">
        <f t="shared" si="5"/>
        <v>38091</v>
      </c>
      <c r="F107" s="51">
        <f t="shared" si="10"/>
        <v>0.21319444444444444</v>
      </c>
      <c r="G107" s="51">
        <f t="shared" si="10"/>
        <v>0.7937500000000001</v>
      </c>
      <c r="I107" s="52"/>
      <c r="J107" s="56">
        <v>0</v>
      </c>
      <c r="K107" s="56">
        <v>0</v>
      </c>
      <c r="M107" s="52"/>
      <c r="N107" s="53"/>
      <c r="O107" s="53"/>
      <c r="Q107" s="52"/>
      <c r="R107" s="53"/>
      <c r="S107" s="53"/>
      <c r="U107" s="52"/>
      <c r="V107" s="53"/>
      <c r="W107" s="53"/>
      <c r="Y107" s="52"/>
      <c r="Z107" s="53"/>
      <c r="AA107" s="53"/>
    </row>
    <row r="108" spans="1:27" ht="12.75">
      <c r="A108" s="50">
        <v>38092</v>
      </c>
      <c r="B108" s="51">
        <f ca="1" t="shared" si="8"/>
        <v>0.2534722222222222</v>
      </c>
      <c r="C108" s="51">
        <f ca="1" t="shared" si="9"/>
        <v>0.8368055555555555</v>
      </c>
      <c r="E108" s="50">
        <f t="shared" si="5"/>
        <v>38092</v>
      </c>
      <c r="F108" s="51">
        <f t="shared" si="10"/>
        <v>0.21180555555555555</v>
      </c>
      <c r="G108" s="51">
        <f t="shared" si="10"/>
        <v>0.7951388888888888</v>
      </c>
      <c r="I108" s="52"/>
      <c r="J108" s="56">
        <v>0</v>
      </c>
      <c r="K108" s="56">
        <v>0</v>
      </c>
      <c r="M108" s="52"/>
      <c r="N108" s="53"/>
      <c r="O108" s="53"/>
      <c r="Q108" s="52"/>
      <c r="R108" s="53"/>
      <c r="S108" s="53"/>
      <c r="U108" s="52"/>
      <c r="V108" s="53"/>
      <c r="W108" s="53"/>
      <c r="Y108" s="52"/>
      <c r="Z108" s="53"/>
      <c r="AA108" s="53"/>
    </row>
    <row r="109" spans="1:27" ht="12.75">
      <c r="A109" s="50">
        <v>38093</v>
      </c>
      <c r="B109" s="51">
        <f ca="1" t="shared" si="8"/>
        <v>0.2520833333333333</v>
      </c>
      <c r="C109" s="51">
        <f ca="1" t="shared" si="9"/>
        <v>0.8375</v>
      </c>
      <c r="E109" s="50">
        <f t="shared" si="5"/>
        <v>38093</v>
      </c>
      <c r="F109" s="51">
        <f t="shared" si="10"/>
        <v>0.21041666666666667</v>
      </c>
      <c r="G109" s="51">
        <f t="shared" si="10"/>
        <v>0.7958333333333334</v>
      </c>
      <c r="I109" s="52"/>
      <c r="J109" s="56">
        <v>0</v>
      </c>
      <c r="K109" s="56">
        <v>0</v>
      </c>
      <c r="M109" s="52"/>
      <c r="N109" s="53"/>
      <c r="O109" s="53"/>
      <c r="Q109" s="52"/>
      <c r="R109" s="53"/>
      <c r="S109" s="53"/>
      <c r="U109" s="52"/>
      <c r="V109" s="53"/>
      <c r="W109" s="53"/>
      <c r="Y109" s="52"/>
      <c r="Z109" s="53"/>
      <c r="AA109" s="53"/>
    </row>
    <row r="110" spans="1:27" ht="12.75">
      <c r="A110" s="50">
        <v>38094</v>
      </c>
      <c r="B110" s="51">
        <f ca="1" t="shared" si="8"/>
        <v>0.25069444444444444</v>
      </c>
      <c r="C110" s="51">
        <f ca="1" t="shared" si="9"/>
        <v>0.8388888888888889</v>
      </c>
      <c r="E110" s="50">
        <f t="shared" si="5"/>
        <v>38094</v>
      </c>
      <c r="F110" s="51">
        <f t="shared" si="10"/>
        <v>0.20902777777777778</v>
      </c>
      <c r="G110" s="51">
        <f t="shared" si="10"/>
        <v>0.7972222222222223</v>
      </c>
      <c r="I110" s="52"/>
      <c r="J110" s="56">
        <v>0</v>
      </c>
      <c r="K110" s="56">
        <v>0</v>
      </c>
      <c r="M110" s="52"/>
      <c r="N110" s="53"/>
      <c r="O110" s="53"/>
      <c r="Q110" s="52"/>
      <c r="R110" s="53"/>
      <c r="S110" s="53"/>
      <c r="U110" s="52"/>
      <c r="V110" s="53"/>
      <c r="W110" s="53"/>
      <c r="Y110" s="52"/>
      <c r="Z110" s="53"/>
      <c r="AA110" s="53"/>
    </row>
    <row r="111" spans="1:27" ht="12.75">
      <c r="A111" s="50">
        <v>38095</v>
      </c>
      <c r="B111" s="51">
        <f ca="1" t="shared" si="8"/>
        <v>0.24930555555555556</v>
      </c>
      <c r="C111" s="51">
        <f ca="1" t="shared" si="9"/>
        <v>0.8402777777777778</v>
      </c>
      <c r="E111" s="50">
        <f t="shared" si="5"/>
        <v>38095</v>
      </c>
      <c r="F111" s="51">
        <f t="shared" si="10"/>
        <v>0.2076388888888889</v>
      </c>
      <c r="G111" s="51">
        <f t="shared" si="10"/>
        <v>0.7986111111111112</v>
      </c>
      <c r="I111" s="52"/>
      <c r="J111" s="56">
        <v>0</v>
      </c>
      <c r="K111" s="56">
        <v>0</v>
      </c>
      <c r="M111" s="52"/>
      <c r="N111" s="53"/>
      <c r="O111" s="53"/>
      <c r="Q111" s="52"/>
      <c r="R111" s="53"/>
      <c r="S111" s="53"/>
      <c r="U111" s="52"/>
      <c r="V111" s="53"/>
      <c r="W111" s="53"/>
      <c r="Y111" s="52"/>
      <c r="Z111" s="53"/>
      <c r="AA111" s="53"/>
    </row>
    <row r="112" spans="1:27" ht="12.75">
      <c r="A112" s="50">
        <v>38096</v>
      </c>
      <c r="B112" s="51">
        <f ca="1" t="shared" si="8"/>
        <v>0.24722222222222223</v>
      </c>
      <c r="C112" s="51">
        <f ca="1" t="shared" si="9"/>
        <v>0.8416666666666667</v>
      </c>
      <c r="E112" s="50">
        <f t="shared" si="5"/>
        <v>38096</v>
      </c>
      <c r="F112" s="51">
        <f t="shared" si="10"/>
        <v>0.20555555555555557</v>
      </c>
      <c r="G112" s="51">
        <f t="shared" si="10"/>
        <v>0.8</v>
      </c>
      <c r="I112" s="52"/>
      <c r="J112" s="56">
        <v>0</v>
      </c>
      <c r="K112" s="56">
        <v>0</v>
      </c>
      <c r="M112" s="52"/>
      <c r="N112" s="53"/>
      <c r="O112" s="53"/>
      <c r="Q112" s="52"/>
      <c r="R112" s="53"/>
      <c r="S112" s="53"/>
      <c r="U112" s="52"/>
      <c r="V112" s="53"/>
      <c r="W112" s="53"/>
      <c r="Y112" s="52"/>
      <c r="Z112" s="53"/>
      <c r="AA112" s="53"/>
    </row>
    <row r="113" spans="1:27" ht="12.75">
      <c r="A113" s="50">
        <v>38097</v>
      </c>
      <c r="B113" s="51">
        <f ca="1" t="shared" si="8"/>
        <v>0.24583333333333335</v>
      </c>
      <c r="C113" s="51">
        <f ca="1" t="shared" si="9"/>
        <v>0.842361111111111</v>
      </c>
      <c r="E113" s="50">
        <f t="shared" si="5"/>
        <v>38097</v>
      </c>
      <c r="F113" s="51">
        <f t="shared" si="10"/>
        <v>0.2041666666666667</v>
      </c>
      <c r="G113" s="51">
        <f t="shared" si="10"/>
        <v>0.8006944444444444</v>
      </c>
      <c r="I113" s="52"/>
      <c r="J113" s="56">
        <v>0</v>
      </c>
      <c r="K113" s="56">
        <v>0</v>
      </c>
      <c r="M113" s="52"/>
      <c r="N113" s="53"/>
      <c r="O113" s="53"/>
      <c r="Q113" s="52"/>
      <c r="R113" s="53"/>
      <c r="S113" s="53"/>
      <c r="U113" s="52"/>
      <c r="V113" s="53"/>
      <c r="W113" s="53"/>
      <c r="Y113" s="52"/>
      <c r="Z113" s="53"/>
      <c r="AA113" s="53"/>
    </row>
    <row r="114" spans="1:27" ht="12.75">
      <c r="A114" s="50">
        <v>38098</v>
      </c>
      <c r="B114" s="51">
        <f ca="1" t="shared" si="8"/>
        <v>0.24444444444444446</v>
      </c>
      <c r="C114" s="51">
        <f ca="1" t="shared" si="9"/>
        <v>0.84375</v>
      </c>
      <c r="E114" s="50">
        <f t="shared" si="5"/>
        <v>38098</v>
      </c>
      <c r="F114" s="51">
        <f t="shared" si="10"/>
        <v>0.2027777777777778</v>
      </c>
      <c r="G114" s="51">
        <f t="shared" si="10"/>
        <v>0.8020833333333334</v>
      </c>
      <c r="I114" s="52"/>
      <c r="J114" s="56">
        <v>0</v>
      </c>
      <c r="K114" s="56">
        <v>0</v>
      </c>
      <c r="M114" s="52"/>
      <c r="N114" s="53"/>
      <c r="O114" s="53"/>
      <c r="Q114" s="52"/>
      <c r="R114" s="53"/>
      <c r="S114" s="53"/>
      <c r="U114" s="52"/>
      <c r="V114" s="53"/>
      <c r="W114" s="53"/>
      <c r="Y114" s="52"/>
      <c r="Z114" s="53"/>
      <c r="AA114" s="53"/>
    </row>
    <row r="115" spans="1:27" ht="12.75">
      <c r="A115" s="50">
        <v>38099</v>
      </c>
      <c r="B115" s="51">
        <f ca="1" t="shared" si="8"/>
        <v>0.24305555555555555</v>
      </c>
      <c r="C115" s="51">
        <f ca="1" t="shared" si="9"/>
        <v>0.845138888888889</v>
      </c>
      <c r="E115" s="50">
        <f t="shared" si="5"/>
        <v>38099</v>
      </c>
      <c r="F115" s="51">
        <f t="shared" si="10"/>
        <v>0.2013888888888889</v>
      </c>
      <c r="G115" s="51">
        <f t="shared" si="10"/>
        <v>0.8034722222222224</v>
      </c>
      <c r="I115" s="52"/>
      <c r="J115" s="56">
        <v>0</v>
      </c>
      <c r="K115" s="56">
        <v>0</v>
      </c>
      <c r="M115" s="52"/>
      <c r="N115" s="53"/>
      <c r="O115" s="53"/>
      <c r="Q115" s="52"/>
      <c r="R115" s="53"/>
      <c r="S115" s="53"/>
      <c r="U115" s="52"/>
      <c r="V115" s="53"/>
      <c r="W115" s="53"/>
      <c r="Y115" s="52"/>
      <c r="Z115" s="53"/>
      <c r="AA115" s="53"/>
    </row>
    <row r="116" spans="1:27" ht="12.75">
      <c r="A116" s="50">
        <v>38100</v>
      </c>
      <c r="B116" s="51">
        <f ca="1" t="shared" si="8"/>
        <v>0.24166666666666667</v>
      </c>
      <c r="C116" s="51">
        <f ca="1" t="shared" si="9"/>
        <v>0.8465277777777778</v>
      </c>
      <c r="E116" s="50">
        <f t="shared" si="5"/>
        <v>38100</v>
      </c>
      <c r="F116" s="51">
        <f t="shared" si="10"/>
        <v>0.2</v>
      </c>
      <c r="G116" s="51">
        <f t="shared" si="10"/>
        <v>0.8048611111111111</v>
      </c>
      <c r="I116" s="52"/>
      <c r="J116" s="56">
        <v>0</v>
      </c>
      <c r="K116" s="56">
        <v>0</v>
      </c>
      <c r="M116" s="52"/>
      <c r="N116" s="53"/>
      <c r="O116" s="53"/>
      <c r="Q116" s="52"/>
      <c r="R116" s="53"/>
      <c r="S116" s="53"/>
      <c r="U116" s="52"/>
      <c r="V116" s="53"/>
      <c r="W116" s="53"/>
      <c r="Y116" s="52"/>
      <c r="Z116" s="53"/>
      <c r="AA116" s="53"/>
    </row>
    <row r="117" spans="1:27" ht="12.75">
      <c r="A117" s="50">
        <v>38101</v>
      </c>
      <c r="B117" s="51">
        <f ca="1" t="shared" si="8"/>
        <v>0.24027777777777778</v>
      </c>
      <c r="C117" s="51">
        <f ca="1" t="shared" si="9"/>
        <v>0.8472222222222222</v>
      </c>
      <c r="E117" s="50">
        <f t="shared" si="5"/>
        <v>38101</v>
      </c>
      <c r="F117" s="51">
        <f t="shared" si="10"/>
        <v>0.19861111111111113</v>
      </c>
      <c r="G117" s="51">
        <f t="shared" si="10"/>
        <v>0.8055555555555556</v>
      </c>
      <c r="I117" s="52"/>
      <c r="J117" s="56">
        <v>0</v>
      </c>
      <c r="K117" s="56">
        <v>0</v>
      </c>
      <c r="M117" s="52"/>
      <c r="N117" s="53"/>
      <c r="O117" s="53"/>
      <c r="Q117" s="52"/>
      <c r="R117" s="53"/>
      <c r="S117" s="53"/>
      <c r="U117" s="52"/>
      <c r="V117" s="53"/>
      <c r="W117" s="53"/>
      <c r="Y117" s="52"/>
      <c r="Z117" s="53"/>
      <c r="AA117" s="53"/>
    </row>
    <row r="118" spans="1:27" ht="12.75">
      <c r="A118" s="50">
        <v>38102</v>
      </c>
      <c r="B118" s="51">
        <f ca="1" t="shared" si="8"/>
        <v>0.2388888888888889</v>
      </c>
      <c r="C118" s="51">
        <f ca="1" t="shared" si="9"/>
        <v>0.8486111111111111</v>
      </c>
      <c r="E118" s="50">
        <f t="shared" si="5"/>
        <v>38102</v>
      </c>
      <c r="F118" s="51">
        <f t="shared" si="10"/>
        <v>0.19722222222222224</v>
      </c>
      <c r="G118" s="51">
        <f t="shared" si="10"/>
        <v>0.8069444444444445</v>
      </c>
      <c r="I118" s="52"/>
      <c r="J118" s="56">
        <v>0</v>
      </c>
      <c r="K118" s="56">
        <v>0</v>
      </c>
      <c r="M118" s="52"/>
      <c r="N118" s="53"/>
      <c r="O118" s="53"/>
      <c r="Q118" s="52"/>
      <c r="R118" s="53"/>
      <c r="S118" s="53"/>
      <c r="U118" s="52"/>
      <c r="V118" s="53"/>
      <c r="W118" s="53"/>
      <c r="Y118" s="52"/>
      <c r="Z118" s="53"/>
      <c r="AA118" s="53"/>
    </row>
    <row r="119" spans="1:27" ht="12.75">
      <c r="A119" s="50">
        <v>38103</v>
      </c>
      <c r="B119" s="51">
        <f ca="1" t="shared" si="8"/>
        <v>0.2375</v>
      </c>
      <c r="C119" s="51">
        <f ca="1" t="shared" si="9"/>
        <v>0.85</v>
      </c>
      <c r="E119" s="50">
        <f t="shared" si="5"/>
        <v>38103</v>
      </c>
      <c r="F119" s="51">
        <f t="shared" si="10"/>
        <v>0.19583333333333333</v>
      </c>
      <c r="G119" s="51">
        <f t="shared" si="10"/>
        <v>0.8083333333333333</v>
      </c>
      <c r="I119" s="52"/>
      <c r="J119" s="56">
        <v>0</v>
      </c>
      <c r="K119" s="56">
        <v>0</v>
      </c>
      <c r="M119" s="52"/>
      <c r="N119" s="53"/>
      <c r="O119" s="53"/>
      <c r="Q119" s="52"/>
      <c r="R119" s="53"/>
      <c r="S119" s="53"/>
      <c r="U119" s="52"/>
      <c r="V119" s="53"/>
      <c r="W119" s="53"/>
      <c r="Y119" s="52"/>
      <c r="Z119" s="53"/>
      <c r="AA119" s="53"/>
    </row>
    <row r="120" spans="1:27" ht="12.75">
      <c r="A120" s="50">
        <v>38104</v>
      </c>
      <c r="B120" s="51">
        <f ca="1" t="shared" si="8"/>
        <v>0.23611111111111113</v>
      </c>
      <c r="C120" s="51">
        <f ca="1" t="shared" si="9"/>
        <v>0.8513888888888889</v>
      </c>
      <c r="E120" s="50">
        <f t="shared" si="5"/>
        <v>38104</v>
      </c>
      <c r="F120" s="51">
        <f t="shared" si="10"/>
        <v>0.19444444444444448</v>
      </c>
      <c r="G120" s="51">
        <f t="shared" si="10"/>
        <v>0.8097222222222222</v>
      </c>
      <c r="I120" s="52"/>
      <c r="J120" s="56">
        <v>0</v>
      </c>
      <c r="K120" s="56">
        <v>0</v>
      </c>
      <c r="M120" s="52"/>
      <c r="N120" s="53"/>
      <c r="O120" s="53"/>
      <c r="Q120" s="52"/>
      <c r="R120" s="53"/>
      <c r="S120" s="53"/>
      <c r="U120" s="52"/>
      <c r="V120" s="53"/>
      <c r="W120" s="53"/>
      <c r="Y120" s="52"/>
      <c r="Z120" s="53"/>
      <c r="AA120" s="53"/>
    </row>
    <row r="121" spans="1:27" ht="12.75">
      <c r="A121" s="50">
        <v>38105</v>
      </c>
      <c r="B121" s="51">
        <f ca="1" t="shared" si="8"/>
        <v>0.2340277777777778</v>
      </c>
      <c r="C121" s="51">
        <f ca="1" t="shared" si="9"/>
        <v>0.8520833333333333</v>
      </c>
      <c r="E121" s="50">
        <f t="shared" si="5"/>
        <v>38105</v>
      </c>
      <c r="F121" s="51">
        <f t="shared" si="10"/>
        <v>0.19236111111111115</v>
      </c>
      <c r="G121" s="51">
        <f t="shared" si="10"/>
        <v>0.8104166666666667</v>
      </c>
      <c r="I121" s="52"/>
      <c r="J121" s="56">
        <v>0</v>
      </c>
      <c r="K121" s="56">
        <v>0</v>
      </c>
      <c r="M121" s="52"/>
      <c r="N121" s="53"/>
      <c r="O121" s="53"/>
      <c r="Q121" s="52"/>
      <c r="R121" s="53"/>
      <c r="S121" s="53"/>
      <c r="U121" s="52"/>
      <c r="V121" s="53"/>
      <c r="W121" s="53"/>
      <c r="Y121" s="52"/>
      <c r="Z121" s="53"/>
      <c r="AA121" s="53"/>
    </row>
    <row r="122" spans="1:27" ht="12.75">
      <c r="A122" s="50">
        <v>38106</v>
      </c>
      <c r="B122" s="51">
        <f ca="1" t="shared" si="8"/>
        <v>0.23263888888888887</v>
      </c>
      <c r="C122" s="51">
        <f ca="1" t="shared" si="9"/>
        <v>0.8534722222222223</v>
      </c>
      <c r="E122" s="50">
        <f t="shared" si="5"/>
        <v>38106</v>
      </c>
      <c r="F122" s="51">
        <f t="shared" si="10"/>
        <v>0.1909722222222222</v>
      </c>
      <c r="G122" s="51">
        <f t="shared" si="10"/>
        <v>0.8118055555555557</v>
      </c>
      <c r="I122" s="52"/>
      <c r="J122" s="56">
        <v>0</v>
      </c>
      <c r="K122" s="56">
        <v>0</v>
      </c>
      <c r="M122" s="52"/>
      <c r="N122" s="53"/>
      <c r="O122" s="53"/>
      <c r="Q122" s="52"/>
      <c r="R122" s="53"/>
      <c r="S122" s="53"/>
      <c r="U122" s="52"/>
      <c r="V122" s="53"/>
      <c r="W122" s="53"/>
      <c r="Y122" s="52"/>
      <c r="Z122" s="53"/>
      <c r="AA122" s="53"/>
    </row>
    <row r="123" spans="1:27" ht="12.75">
      <c r="A123" s="50">
        <v>38107</v>
      </c>
      <c r="B123" s="51">
        <f ca="1" t="shared" si="8"/>
        <v>0.23125</v>
      </c>
      <c r="C123" s="51">
        <f ca="1" t="shared" si="9"/>
        <v>0.8548611111111111</v>
      </c>
      <c r="E123" s="50">
        <f t="shared" si="5"/>
        <v>38107</v>
      </c>
      <c r="F123" s="51">
        <f t="shared" si="10"/>
        <v>0.18958333333333335</v>
      </c>
      <c r="G123" s="51">
        <f t="shared" si="10"/>
        <v>0.8131944444444444</v>
      </c>
      <c r="I123" s="52"/>
      <c r="J123" s="56">
        <v>0</v>
      </c>
      <c r="K123" s="56">
        <v>0</v>
      </c>
      <c r="M123" s="52"/>
      <c r="N123" s="53"/>
      <c r="O123" s="53"/>
      <c r="Q123" s="52"/>
      <c r="R123" s="53"/>
      <c r="S123" s="53"/>
      <c r="U123" s="52"/>
      <c r="V123" s="53"/>
      <c r="W123" s="53"/>
      <c r="Y123" s="52"/>
      <c r="Z123" s="53"/>
      <c r="AA123" s="53"/>
    </row>
    <row r="124" spans="1:27" ht="12.75">
      <c r="A124" s="50">
        <v>38108</v>
      </c>
      <c r="B124" s="51">
        <f ca="1" t="shared" si="8"/>
        <v>0.23055555555555554</v>
      </c>
      <c r="C124" s="51">
        <f ca="1" t="shared" si="9"/>
        <v>0.8555555555555556</v>
      </c>
      <c r="E124" s="50">
        <f t="shared" si="5"/>
        <v>38108</v>
      </c>
      <c r="F124" s="51">
        <f t="shared" si="10"/>
        <v>0.18888888888888888</v>
      </c>
      <c r="G124" s="51">
        <f t="shared" si="10"/>
        <v>0.813888888888889</v>
      </c>
      <c r="I124" s="52"/>
      <c r="J124" s="56">
        <v>0</v>
      </c>
      <c r="K124" s="56">
        <v>0</v>
      </c>
      <c r="M124" s="52"/>
      <c r="N124" s="53"/>
      <c r="O124" s="53"/>
      <c r="Q124" s="52"/>
      <c r="R124" s="53"/>
      <c r="S124" s="53"/>
      <c r="U124" s="52"/>
      <c r="V124" s="53"/>
      <c r="W124" s="53"/>
      <c r="Y124" s="52"/>
      <c r="Z124" s="53"/>
      <c r="AA124" s="53"/>
    </row>
    <row r="125" spans="1:27" ht="12.75">
      <c r="A125" s="50">
        <v>38109</v>
      </c>
      <c r="B125" s="51">
        <f ca="1" t="shared" si="8"/>
        <v>0.22916666666666666</v>
      </c>
      <c r="C125" s="51">
        <f ca="1" t="shared" si="9"/>
        <v>0.8569444444444444</v>
      </c>
      <c r="E125" s="50">
        <f t="shared" si="5"/>
        <v>38109</v>
      </c>
      <c r="F125" s="51">
        <f t="shared" si="10"/>
        <v>0.1875</v>
      </c>
      <c r="G125" s="51">
        <f t="shared" si="10"/>
        <v>0.8152777777777778</v>
      </c>
      <c r="I125" s="52"/>
      <c r="J125" s="56">
        <v>0</v>
      </c>
      <c r="K125" s="56">
        <v>0</v>
      </c>
      <c r="M125" s="52"/>
      <c r="N125" s="53"/>
      <c r="O125" s="53"/>
      <c r="Q125" s="52"/>
      <c r="R125" s="53"/>
      <c r="S125" s="53"/>
      <c r="U125" s="52"/>
      <c r="V125" s="53"/>
      <c r="W125" s="53"/>
      <c r="Y125" s="52"/>
      <c r="Z125" s="53"/>
      <c r="AA125" s="53"/>
    </row>
    <row r="126" spans="1:27" ht="12.75">
      <c r="A126" s="50">
        <v>38110</v>
      </c>
      <c r="B126" s="51">
        <f ca="1" t="shared" si="8"/>
        <v>0.22777777777777777</v>
      </c>
      <c r="C126" s="51">
        <f ca="1" t="shared" si="9"/>
        <v>0.8583333333333334</v>
      </c>
      <c r="E126" s="50">
        <f t="shared" si="5"/>
        <v>38110</v>
      </c>
      <c r="F126" s="51">
        <f t="shared" si="10"/>
        <v>0.18611111111111112</v>
      </c>
      <c r="G126" s="51">
        <f t="shared" si="10"/>
        <v>0.8166666666666668</v>
      </c>
      <c r="I126" s="52"/>
      <c r="J126" s="56">
        <v>0</v>
      </c>
      <c r="K126" s="56">
        <v>0</v>
      </c>
      <c r="M126" s="52"/>
      <c r="N126" s="53"/>
      <c r="O126" s="53"/>
      <c r="Q126" s="52"/>
      <c r="R126" s="53"/>
      <c r="S126" s="53"/>
      <c r="U126" s="52"/>
      <c r="V126" s="53"/>
      <c r="W126" s="53"/>
      <c r="Y126" s="52"/>
      <c r="Z126" s="53"/>
      <c r="AA126" s="53"/>
    </row>
    <row r="127" spans="1:27" ht="12.75">
      <c r="A127" s="50">
        <v>38111</v>
      </c>
      <c r="B127" s="51">
        <f ca="1" t="shared" si="8"/>
        <v>0.2263888888888889</v>
      </c>
      <c r="C127" s="51">
        <f ca="1" t="shared" si="9"/>
        <v>0.8597222222222222</v>
      </c>
      <c r="E127" s="50">
        <f t="shared" si="5"/>
        <v>38111</v>
      </c>
      <c r="F127" s="51">
        <f t="shared" si="10"/>
        <v>0.18472222222222223</v>
      </c>
      <c r="G127" s="51">
        <f t="shared" si="10"/>
        <v>0.8180555555555555</v>
      </c>
      <c r="I127" s="52"/>
      <c r="J127" s="56">
        <v>0</v>
      </c>
      <c r="K127" s="56">
        <v>0</v>
      </c>
      <c r="M127" s="52"/>
      <c r="N127" s="53"/>
      <c r="O127" s="53"/>
      <c r="Q127" s="52"/>
      <c r="R127" s="53"/>
      <c r="S127" s="53"/>
      <c r="U127" s="52"/>
      <c r="V127" s="53"/>
      <c r="W127" s="53"/>
      <c r="Y127" s="52"/>
      <c r="Z127" s="53"/>
      <c r="AA127" s="53"/>
    </row>
    <row r="128" spans="1:27" ht="12.75">
      <c r="A128" s="50">
        <v>38112</v>
      </c>
      <c r="B128" s="51">
        <f ca="1" t="shared" si="8"/>
        <v>0.225</v>
      </c>
      <c r="C128" s="51">
        <f ca="1" t="shared" si="9"/>
        <v>0.8604166666666666</v>
      </c>
      <c r="E128" s="50">
        <f t="shared" si="5"/>
        <v>38112</v>
      </c>
      <c r="F128" s="51">
        <f t="shared" si="10"/>
        <v>0.18333333333333335</v>
      </c>
      <c r="G128" s="51">
        <f t="shared" si="10"/>
        <v>0.81875</v>
      </c>
      <c r="I128" s="52"/>
      <c r="J128" s="56">
        <v>0</v>
      </c>
      <c r="K128" s="56">
        <v>0</v>
      </c>
      <c r="M128" s="52"/>
      <c r="N128" s="53"/>
      <c r="O128" s="53"/>
      <c r="Q128" s="52"/>
      <c r="R128" s="53"/>
      <c r="S128" s="53"/>
      <c r="U128" s="52"/>
      <c r="V128" s="53"/>
      <c r="W128" s="53"/>
      <c r="Y128" s="52"/>
      <c r="Z128" s="53"/>
      <c r="AA128" s="53"/>
    </row>
    <row r="129" spans="1:27" ht="12.75">
      <c r="A129" s="50">
        <v>38113</v>
      </c>
      <c r="B129" s="51">
        <f ca="1" t="shared" si="8"/>
        <v>0.2236111111111111</v>
      </c>
      <c r="C129" s="51">
        <f ca="1" t="shared" si="9"/>
        <v>0.8618055555555556</v>
      </c>
      <c r="E129" s="50">
        <f t="shared" si="5"/>
        <v>38113</v>
      </c>
      <c r="F129" s="51">
        <f t="shared" si="10"/>
        <v>0.18194444444444444</v>
      </c>
      <c r="G129" s="51">
        <f t="shared" si="10"/>
        <v>0.820138888888889</v>
      </c>
      <c r="I129" s="52"/>
      <c r="J129" s="56">
        <v>0</v>
      </c>
      <c r="K129" s="56">
        <v>0</v>
      </c>
      <c r="M129" s="52"/>
      <c r="N129" s="53"/>
      <c r="O129" s="53"/>
      <c r="Q129" s="52"/>
      <c r="R129" s="53"/>
      <c r="S129" s="53"/>
      <c r="U129" s="52"/>
      <c r="V129" s="53"/>
      <c r="W129" s="53"/>
      <c r="Y129" s="52"/>
      <c r="Z129" s="53"/>
      <c r="AA129" s="53"/>
    </row>
    <row r="130" spans="1:27" ht="12.75">
      <c r="A130" s="50">
        <v>38114</v>
      </c>
      <c r="B130" s="51">
        <f ca="1" t="shared" si="8"/>
        <v>0.2222222222222222</v>
      </c>
      <c r="C130" s="51">
        <f ca="1" t="shared" si="9"/>
        <v>0.8631944444444444</v>
      </c>
      <c r="E130" s="50">
        <f t="shared" si="5"/>
        <v>38114</v>
      </c>
      <c r="F130" s="51">
        <f t="shared" si="10"/>
        <v>0.18055555555555555</v>
      </c>
      <c r="G130" s="51">
        <f t="shared" si="10"/>
        <v>0.8215277777777777</v>
      </c>
      <c r="I130" s="52"/>
      <c r="J130" s="56">
        <v>0</v>
      </c>
      <c r="K130" s="56">
        <v>0</v>
      </c>
      <c r="M130" s="52"/>
      <c r="N130" s="53"/>
      <c r="O130" s="53"/>
      <c r="Q130" s="52"/>
      <c r="R130" s="53"/>
      <c r="S130" s="53"/>
      <c r="U130" s="52"/>
      <c r="V130" s="53"/>
      <c r="W130" s="53"/>
      <c r="Y130" s="52"/>
      <c r="Z130" s="53"/>
      <c r="AA130" s="53"/>
    </row>
    <row r="131" spans="1:27" ht="12.75">
      <c r="A131" s="50">
        <v>38115</v>
      </c>
      <c r="B131" s="51">
        <f ca="1" t="shared" si="8"/>
        <v>0.22083333333333333</v>
      </c>
      <c r="C131" s="51">
        <f ca="1" t="shared" si="9"/>
        <v>0.8638888888888889</v>
      </c>
      <c r="E131" s="50">
        <f aca="true" t="shared" si="11" ref="E131:E194">A131</f>
        <v>38115</v>
      </c>
      <c r="F131" s="51">
        <f t="shared" si="10"/>
        <v>0.17916666666666667</v>
      </c>
      <c r="G131" s="51">
        <f t="shared" si="10"/>
        <v>0.8222222222222223</v>
      </c>
      <c r="I131" s="52"/>
      <c r="J131" s="56">
        <v>0</v>
      </c>
      <c r="K131" s="56">
        <v>0</v>
      </c>
      <c r="M131" s="52"/>
      <c r="N131" s="53"/>
      <c r="O131" s="53"/>
      <c r="Q131" s="52"/>
      <c r="R131" s="53"/>
      <c r="S131" s="53"/>
      <c r="U131" s="52"/>
      <c r="V131" s="53"/>
      <c r="W131" s="53"/>
      <c r="Y131" s="52"/>
      <c r="Z131" s="53"/>
      <c r="AA131" s="53"/>
    </row>
    <row r="132" spans="1:27" ht="12.75">
      <c r="A132" s="50">
        <v>38116</v>
      </c>
      <c r="B132" s="51">
        <f ca="1" t="shared" si="12" ref="B132:B195">INDIRECT("B"&amp;ROW()-3+LOOKUP($A$1,INDIRECT("$J$2:$J$"&amp;$I$2),INDIRECT("$K$2:$K$"&amp;$I$2)))</f>
        <v>0.22013888888888888</v>
      </c>
      <c r="C132" s="51">
        <f ca="1" t="shared" si="13" ref="C132:C195">INDIRECT("C"&amp;ROW()-3+LOOKUP($A$1,INDIRECT("$J$2:$J$"&amp;$I$2),INDIRECT("$K$2:$K$"&amp;$I$2)))</f>
        <v>0.8652777777777777</v>
      </c>
      <c r="E132" s="50">
        <f t="shared" si="11"/>
        <v>38116</v>
      </c>
      <c r="F132" s="51">
        <f t="shared" si="10"/>
        <v>0.17847222222222223</v>
      </c>
      <c r="G132" s="51">
        <f t="shared" si="10"/>
        <v>0.8236111111111111</v>
      </c>
      <c r="I132" s="52"/>
      <c r="J132" s="56">
        <v>0</v>
      </c>
      <c r="K132" s="56">
        <v>0</v>
      </c>
      <c r="M132" s="52"/>
      <c r="N132" s="53"/>
      <c r="O132" s="53"/>
      <c r="Q132" s="52"/>
      <c r="R132" s="53"/>
      <c r="S132" s="53"/>
      <c r="U132" s="52"/>
      <c r="V132" s="53"/>
      <c r="W132" s="53"/>
      <c r="Y132" s="52"/>
      <c r="Z132" s="53"/>
      <c r="AA132" s="53"/>
    </row>
    <row r="133" spans="1:27" ht="12.75">
      <c r="A133" s="50">
        <v>38117</v>
      </c>
      <c r="B133" s="51">
        <f ca="1" t="shared" si="12"/>
        <v>0.21875</v>
      </c>
      <c r="C133" s="51">
        <f ca="1" t="shared" si="13"/>
        <v>0.8666666666666667</v>
      </c>
      <c r="E133" s="50">
        <f t="shared" si="11"/>
        <v>38117</v>
      </c>
      <c r="F133" s="51">
        <f t="shared" si="10"/>
        <v>0.17708333333333334</v>
      </c>
      <c r="G133" s="51">
        <f t="shared" si="10"/>
        <v>0.8250000000000001</v>
      </c>
      <c r="I133" s="52"/>
      <c r="J133" s="56">
        <v>0</v>
      </c>
      <c r="K133" s="56">
        <v>0</v>
      </c>
      <c r="M133" s="52"/>
      <c r="N133" s="53"/>
      <c r="O133" s="53"/>
      <c r="Q133" s="52"/>
      <c r="R133" s="53"/>
      <c r="S133" s="53"/>
      <c r="U133" s="52"/>
      <c r="V133" s="53"/>
      <c r="W133" s="53"/>
      <c r="Y133" s="52"/>
      <c r="Z133" s="53"/>
      <c r="AA133" s="53"/>
    </row>
    <row r="134" spans="1:27" ht="12.75">
      <c r="A134" s="50">
        <v>38118</v>
      </c>
      <c r="B134" s="51">
        <f ca="1" t="shared" si="12"/>
        <v>0.21736111111111112</v>
      </c>
      <c r="C134" s="51">
        <f ca="1" t="shared" si="13"/>
        <v>0.8673611111111111</v>
      </c>
      <c r="E134" s="50">
        <f t="shared" si="11"/>
        <v>38118</v>
      </c>
      <c r="F134" s="51">
        <f t="shared" si="10"/>
        <v>0.17569444444444446</v>
      </c>
      <c r="G134" s="51">
        <f t="shared" si="10"/>
        <v>0.8256944444444445</v>
      </c>
      <c r="I134" s="52"/>
      <c r="J134" s="56">
        <v>0</v>
      </c>
      <c r="K134" s="56">
        <v>0</v>
      </c>
      <c r="M134" s="52"/>
      <c r="N134" s="53"/>
      <c r="O134" s="53"/>
      <c r="Q134" s="52"/>
      <c r="R134" s="53"/>
      <c r="S134" s="53"/>
      <c r="U134" s="52"/>
      <c r="V134" s="53"/>
      <c r="W134" s="53"/>
      <c r="Y134" s="52"/>
      <c r="Z134" s="53"/>
      <c r="AA134" s="53"/>
    </row>
    <row r="135" spans="1:27" ht="12.75">
      <c r="A135" s="50">
        <v>38119</v>
      </c>
      <c r="B135" s="51">
        <f ca="1" t="shared" si="12"/>
        <v>0.21666666666666667</v>
      </c>
      <c r="C135" s="51">
        <f ca="1" t="shared" si="13"/>
        <v>0.86875</v>
      </c>
      <c r="E135" s="50">
        <f t="shared" si="11"/>
        <v>38119</v>
      </c>
      <c r="F135" s="51">
        <f t="shared" si="10"/>
        <v>0.17500000000000002</v>
      </c>
      <c r="G135" s="51">
        <f t="shared" si="10"/>
        <v>0.8270833333333334</v>
      </c>
      <c r="I135" s="52"/>
      <c r="J135" s="56">
        <v>0</v>
      </c>
      <c r="K135" s="56">
        <v>0</v>
      </c>
      <c r="M135" s="52"/>
      <c r="N135" s="53"/>
      <c r="O135" s="53"/>
      <c r="Q135" s="52"/>
      <c r="R135" s="53"/>
      <c r="S135" s="53"/>
      <c r="U135" s="52"/>
      <c r="V135" s="53"/>
      <c r="W135" s="53"/>
      <c r="Y135" s="52"/>
      <c r="Z135" s="53"/>
      <c r="AA135" s="53"/>
    </row>
    <row r="136" spans="1:27" ht="12.75">
      <c r="A136" s="50">
        <v>38120</v>
      </c>
      <c r="B136" s="51">
        <f ca="1" t="shared" si="12"/>
        <v>0.2152777777777778</v>
      </c>
      <c r="C136" s="51">
        <f ca="1" t="shared" si="13"/>
        <v>0.8694444444444445</v>
      </c>
      <c r="E136" s="50">
        <f t="shared" si="11"/>
        <v>38120</v>
      </c>
      <c r="F136" s="51">
        <f t="shared" si="10"/>
        <v>0.17361111111111113</v>
      </c>
      <c r="G136" s="51">
        <f t="shared" si="10"/>
        <v>0.8277777777777778</v>
      </c>
      <c r="I136" s="52"/>
      <c r="J136" s="56">
        <v>0</v>
      </c>
      <c r="K136" s="56">
        <v>0</v>
      </c>
      <c r="M136" s="52"/>
      <c r="N136" s="53"/>
      <c r="O136" s="53"/>
      <c r="Q136" s="52"/>
      <c r="R136" s="53"/>
      <c r="S136" s="53"/>
      <c r="U136" s="52"/>
      <c r="V136" s="53"/>
      <c r="W136" s="53"/>
      <c r="Y136" s="52"/>
      <c r="Z136" s="53"/>
      <c r="AA136" s="53"/>
    </row>
    <row r="137" spans="1:27" ht="12.75">
      <c r="A137" s="50">
        <v>38121</v>
      </c>
      <c r="B137" s="51">
        <f ca="1" t="shared" si="12"/>
        <v>0.2138888888888889</v>
      </c>
      <c r="C137" s="51">
        <f ca="1" t="shared" si="13"/>
        <v>0.8708333333333332</v>
      </c>
      <c r="E137" s="50">
        <f t="shared" si="11"/>
        <v>38121</v>
      </c>
      <c r="F137" s="51">
        <f t="shared" si="10"/>
        <v>0.17222222222222225</v>
      </c>
      <c r="G137" s="51">
        <f t="shared" si="10"/>
        <v>0.8291666666666666</v>
      </c>
      <c r="I137" s="52"/>
      <c r="J137" s="56">
        <v>0</v>
      </c>
      <c r="K137" s="56">
        <v>0</v>
      </c>
      <c r="M137" s="52"/>
      <c r="N137" s="53"/>
      <c r="O137" s="53"/>
      <c r="Q137" s="52"/>
      <c r="R137" s="53"/>
      <c r="S137" s="53"/>
      <c r="U137" s="52"/>
      <c r="V137" s="53"/>
      <c r="W137" s="53"/>
      <c r="Y137" s="52"/>
      <c r="Z137" s="53"/>
      <c r="AA137" s="53"/>
    </row>
    <row r="138" spans="1:27" ht="12.75">
      <c r="A138" s="50">
        <v>38122</v>
      </c>
      <c r="B138" s="51">
        <f ca="1" t="shared" si="12"/>
        <v>0.21319444444444444</v>
      </c>
      <c r="C138" s="51">
        <f ca="1" t="shared" si="13"/>
        <v>0.8722222222222222</v>
      </c>
      <c r="E138" s="50">
        <f t="shared" si="11"/>
        <v>38122</v>
      </c>
      <c r="F138" s="51">
        <f t="shared" si="10"/>
        <v>0.17152777777777778</v>
      </c>
      <c r="G138" s="51">
        <f t="shared" si="10"/>
        <v>0.8305555555555556</v>
      </c>
      <c r="I138" s="52"/>
      <c r="J138" s="56">
        <v>0</v>
      </c>
      <c r="K138" s="56">
        <v>0</v>
      </c>
      <c r="M138" s="52"/>
      <c r="N138" s="53"/>
      <c r="O138" s="53"/>
      <c r="Q138" s="52"/>
      <c r="R138" s="53"/>
      <c r="S138" s="53"/>
      <c r="U138" s="52"/>
      <c r="V138" s="53"/>
      <c r="W138" s="53"/>
      <c r="Y138" s="52"/>
      <c r="Z138" s="53"/>
      <c r="AA138" s="53"/>
    </row>
    <row r="139" spans="1:27" ht="12.75">
      <c r="A139" s="50">
        <v>38123</v>
      </c>
      <c r="B139" s="51">
        <f ca="1" t="shared" si="12"/>
        <v>0.21180555555555555</v>
      </c>
      <c r="C139" s="51">
        <f ca="1" t="shared" si="13"/>
        <v>0.8729166666666667</v>
      </c>
      <c r="E139" s="50">
        <f t="shared" si="11"/>
        <v>38123</v>
      </c>
      <c r="F139" s="51">
        <f t="shared" si="10"/>
        <v>0.1701388888888889</v>
      </c>
      <c r="G139" s="51">
        <f t="shared" si="10"/>
        <v>0.83125</v>
      </c>
      <c r="I139" s="52"/>
      <c r="J139" s="56">
        <v>0</v>
      </c>
      <c r="K139" s="56">
        <v>0</v>
      </c>
      <c r="M139" s="52"/>
      <c r="N139" s="53"/>
      <c r="O139" s="53"/>
      <c r="Q139" s="52"/>
      <c r="R139" s="53"/>
      <c r="S139" s="53"/>
      <c r="U139" s="52"/>
      <c r="V139" s="53"/>
      <c r="W139" s="53"/>
      <c r="Y139" s="52"/>
      <c r="Z139" s="53"/>
      <c r="AA139" s="53"/>
    </row>
    <row r="140" spans="1:27" ht="12.75">
      <c r="A140" s="50">
        <v>38124</v>
      </c>
      <c r="B140" s="51">
        <f ca="1" t="shared" si="12"/>
        <v>0.2111111111111111</v>
      </c>
      <c r="C140" s="51">
        <f ca="1" t="shared" si="13"/>
        <v>0.8743055555555556</v>
      </c>
      <c r="E140" s="50">
        <f t="shared" si="11"/>
        <v>38124</v>
      </c>
      <c r="F140" s="51">
        <f t="shared" si="10"/>
        <v>0.16944444444444445</v>
      </c>
      <c r="G140" s="51">
        <f t="shared" si="10"/>
        <v>0.8326388888888889</v>
      </c>
      <c r="I140" s="52"/>
      <c r="J140" s="56">
        <v>0</v>
      </c>
      <c r="K140" s="56">
        <v>0</v>
      </c>
      <c r="M140" s="52"/>
      <c r="N140" s="53"/>
      <c r="O140" s="53"/>
      <c r="Q140" s="52"/>
      <c r="R140" s="53"/>
      <c r="S140" s="53"/>
      <c r="U140" s="52"/>
      <c r="V140" s="53"/>
      <c r="W140" s="53"/>
      <c r="Y140" s="52"/>
      <c r="Z140" s="53"/>
      <c r="AA140" s="53"/>
    </row>
    <row r="141" spans="1:27" ht="12.75">
      <c r="A141" s="50">
        <v>38125</v>
      </c>
      <c r="B141" s="51">
        <f ca="1" t="shared" si="12"/>
        <v>0.20972222222222223</v>
      </c>
      <c r="C141" s="51">
        <f ca="1" t="shared" si="13"/>
        <v>0.875</v>
      </c>
      <c r="E141" s="50">
        <f t="shared" si="11"/>
        <v>38125</v>
      </c>
      <c r="F141" s="51">
        <f t="shared" si="10"/>
        <v>0.16805555555555557</v>
      </c>
      <c r="G141" s="51">
        <f t="shared" si="10"/>
        <v>0.8333333333333334</v>
      </c>
      <c r="I141" s="52"/>
      <c r="J141" s="56">
        <v>0</v>
      </c>
      <c r="K141" s="56">
        <v>0</v>
      </c>
      <c r="M141" s="52"/>
      <c r="N141" s="53"/>
      <c r="O141" s="53"/>
      <c r="Q141" s="52"/>
      <c r="R141" s="53"/>
      <c r="S141" s="53"/>
      <c r="U141" s="52"/>
      <c r="V141" s="53"/>
      <c r="W141" s="53"/>
      <c r="Y141" s="52"/>
      <c r="Z141" s="53"/>
      <c r="AA141" s="53"/>
    </row>
    <row r="142" spans="1:27" ht="12.75">
      <c r="A142" s="50">
        <v>38126</v>
      </c>
      <c r="B142" s="51">
        <f ca="1" t="shared" si="12"/>
        <v>0.20902777777777778</v>
      </c>
      <c r="C142" s="51">
        <f ca="1" t="shared" si="13"/>
        <v>0.876388888888889</v>
      </c>
      <c r="E142" s="50">
        <f t="shared" si="11"/>
        <v>38126</v>
      </c>
      <c r="F142" s="51">
        <f t="shared" si="10"/>
        <v>0.16736111111111113</v>
      </c>
      <c r="G142" s="51">
        <f t="shared" si="10"/>
        <v>0.8347222222222224</v>
      </c>
      <c r="I142" s="52"/>
      <c r="J142" s="56">
        <v>0</v>
      </c>
      <c r="K142" s="56">
        <v>0</v>
      </c>
      <c r="M142" s="52"/>
      <c r="N142" s="53"/>
      <c r="O142" s="53"/>
      <c r="Q142" s="52"/>
      <c r="R142" s="53"/>
      <c r="S142" s="53"/>
      <c r="U142" s="52"/>
      <c r="V142" s="53"/>
      <c r="W142" s="53"/>
      <c r="Y142" s="52"/>
      <c r="Z142" s="53"/>
      <c r="AA142" s="53"/>
    </row>
    <row r="143" spans="1:27" ht="12.75">
      <c r="A143" s="50">
        <v>38127</v>
      </c>
      <c r="B143" s="51">
        <f ca="1" t="shared" si="12"/>
        <v>0.20833333333333334</v>
      </c>
      <c r="C143" s="51">
        <f ca="1" t="shared" si="13"/>
        <v>0.8770833333333333</v>
      </c>
      <c r="E143" s="50">
        <f t="shared" si="11"/>
        <v>38127</v>
      </c>
      <c r="F143" s="51">
        <f t="shared" si="10"/>
        <v>0.16666666666666669</v>
      </c>
      <c r="G143" s="51">
        <f t="shared" si="10"/>
        <v>0.8354166666666667</v>
      </c>
      <c r="I143" s="52"/>
      <c r="J143" s="56">
        <v>0</v>
      </c>
      <c r="K143" s="56">
        <v>0</v>
      </c>
      <c r="M143" s="52"/>
      <c r="N143" s="53"/>
      <c r="O143" s="53"/>
      <c r="Q143" s="52"/>
      <c r="R143" s="53"/>
      <c r="S143" s="53"/>
      <c r="U143" s="52"/>
      <c r="V143" s="53"/>
      <c r="W143" s="53"/>
      <c r="Y143" s="52"/>
      <c r="Z143" s="53"/>
      <c r="AA143" s="53"/>
    </row>
    <row r="144" spans="1:27" ht="12.75">
      <c r="A144" s="50">
        <v>38128</v>
      </c>
      <c r="B144" s="51">
        <f ca="1" t="shared" si="12"/>
        <v>0.20694444444444446</v>
      </c>
      <c r="C144" s="51">
        <f ca="1" t="shared" si="13"/>
        <v>0.8784722222222222</v>
      </c>
      <c r="E144" s="50">
        <f t="shared" si="11"/>
        <v>38128</v>
      </c>
      <c r="F144" s="51">
        <f t="shared" si="10"/>
        <v>0.1652777777777778</v>
      </c>
      <c r="G144" s="51">
        <f t="shared" si="10"/>
        <v>0.8368055555555556</v>
      </c>
      <c r="I144" s="52"/>
      <c r="J144" s="56">
        <v>0</v>
      </c>
      <c r="K144" s="56">
        <v>0</v>
      </c>
      <c r="M144" s="52"/>
      <c r="N144" s="53"/>
      <c r="O144" s="53"/>
      <c r="Q144" s="52"/>
      <c r="R144" s="53"/>
      <c r="S144" s="53"/>
      <c r="U144" s="52"/>
      <c r="V144" s="53"/>
      <c r="W144" s="53"/>
      <c r="Y144" s="52"/>
      <c r="Z144" s="53"/>
      <c r="AA144" s="53"/>
    </row>
    <row r="145" spans="1:27" ht="12.75">
      <c r="A145" s="50">
        <v>38129</v>
      </c>
      <c r="B145" s="51">
        <f ca="1" t="shared" si="12"/>
        <v>0.20625</v>
      </c>
      <c r="C145" s="51">
        <f ca="1" t="shared" si="13"/>
        <v>0.8791666666666668</v>
      </c>
      <c r="E145" s="50">
        <f t="shared" si="11"/>
        <v>38129</v>
      </c>
      <c r="F145" s="51">
        <f t="shared" si="10"/>
        <v>0.16458333333333333</v>
      </c>
      <c r="G145" s="51">
        <f t="shared" si="10"/>
        <v>0.8375000000000001</v>
      </c>
      <c r="I145" s="52"/>
      <c r="J145" s="56">
        <v>0</v>
      </c>
      <c r="K145" s="56">
        <v>0</v>
      </c>
      <c r="M145" s="52"/>
      <c r="N145" s="53"/>
      <c r="O145" s="53"/>
      <c r="Q145" s="52"/>
      <c r="R145" s="53"/>
      <c r="S145" s="53"/>
      <c r="U145" s="52"/>
      <c r="V145" s="53"/>
      <c r="W145" s="53"/>
      <c r="Y145" s="52"/>
      <c r="Z145" s="53"/>
      <c r="AA145" s="53"/>
    </row>
    <row r="146" spans="1:27" ht="12.75">
      <c r="A146" s="50">
        <v>38130</v>
      </c>
      <c r="B146" s="51">
        <f ca="1" t="shared" si="12"/>
        <v>0.20555555555555557</v>
      </c>
      <c r="C146" s="51">
        <f ca="1" t="shared" si="13"/>
        <v>0.8805555555555555</v>
      </c>
      <c r="E146" s="50">
        <f t="shared" si="11"/>
        <v>38130</v>
      </c>
      <c r="F146" s="51">
        <f t="shared" si="10"/>
        <v>0.16388888888888892</v>
      </c>
      <c r="G146" s="51">
        <f t="shared" si="10"/>
        <v>0.8388888888888889</v>
      </c>
      <c r="I146" s="52"/>
      <c r="J146" s="56">
        <v>0</v>
      </c>
      <c r="K146" s="56">
        <v>0</v>
      </c>
      <c r="M146" s="52"/>
      <c r="N146" s="53"/>
      <c r="O146" s="53"/>
      <c r="Q146" s="52"/>
      <c r="R146" s="53"/>
      <c r="S146" s="53"/>
      <c r="U146" s="52"/>
      <c r="V146" s="53"/>
      <c r="W146" s="53"/>
      <c r="Y146" s="52"/>
      <c r="Z146" s="53"/>
      <c r="AA146" s="53"/>
    </row>
    <row r="147" spans="1:27" ht="12.75">
      <c r="A147" s="50">
        <v>38131</v>
      </c>
      <c r="B147" s="51">
        <f ca="1" t="shared" si="12"/>
        <v>0.20486111111111113</v>
      </c>
      <c r="C147" s="51">
        <f ca="1" t="shared" si="13"/>
        <v>0.88125</v>
      </c>
      <c r="E147" s="50">
        <f t="shared" si="11"/>
        <v>38131</v>
      </c>
      <c r="F147" s="51">
        <f t="shared" si="10"/>
        <v>0.16319444444444448</v>
      </c>
      <c r="G147" s="51">
        <f t="shared" si="10"/>
        <v>0.8395833333333333</v>
      </c>
      <c r="I147" s="52"/>
      <c r="J147" s="56">
        <v>0</v>
      </c>
      <c r="K147" s="56">
        <v>0</v>
      </c>
      <c r="M147" s="52"/>
      <c r="N147" s="53"/>
      <c r="O147" s="53"/>
      <c r="Q147" s="52"/>
      <c r="R147" s="53"/>
      <c r="S147" s="53"/>
      <c r="U147" s="52"/>
      <c r="V147" s="53"/>
      <c r="W147" s="53"/>
      <c r="Y147" s="52"/>
      <c r="Z147" s="53"/>
      <c r="AA147" s="53"/>
    </row>
    <row r="148" spans="1:27" ht="12.75">
      <c r="A148" s="50">
        <v>38132</v>
      </c>
      <c r="B148" s="51">
        <f ca="1" t="shared" si="12"/>
        <v>0.2034722222222222</v>
      </c>
      <c r="C148" s="51">
        <f ca="1" t="shared" si="13"/>
        <v>0.8819444444444445</v>
      </c>
      <c r="E148" s="50">
        <f t="shared" si="11"/>
        <v>38132</v>
      </c>
      <c r="F148" s="51">
        <f t="shared" si="10"/>
        <v>0.16180555555555554</v>
      </c>
      <c r="G148" s="51">
        <f t="shared" si="10"/>
        <v>0.8402777777777779</v>
      </c>
      <c r="I148" s="52"/>
      <c r="J148" s="56">
        <v>0</v>
      </c>
      <c r="K148" s="56">
        <v>0</v>
      </c>
      <c r="M148" s="52"/>
      <c r="N148" s="53"/>
      <c r="O148" s="53"/>
      <c r="Q148" s="52"/>
      <c r="R148" s="53"/>
      <c r="S148" s="53"/>
      <c r="U148" s="52"/>
      <c r="V148" s="53"/>
      <c r="W148" s="53"/>
      <c r="Y148" s="52"/>
      <c r="Z148" s="53"/>
      <c r="AA148" s="53"/>
    </row>
    <row r="149" spans="1:27" ht="12.75">
      <c r="A149" s="50">
        <v>38133</v>
      </c>
      <c r="B149" s="51">
        <f ca="1" t="shared" si="12"/>
        <v>0.2027777777777778</v>
      </c>
      <c r="C149" s="51">
        <f ca="1" t="shared" si="13"/>
        <v>0.8833333333333333</v>
      </c>
      <c r="E149" s="50">
        <f t="shared" si="11"/>
        <v>38133</v>
      </c>
      <c r="F149" s="51">
        <f t="shared" si="10"/>
        <v>0.16111111111111115</v>
      </c>
      <c r="G149" s="51">
        <f t="shared" si="10"/>
        <v>0.8416666666666667</v>
      </c>
      <c r="I149" s="52"/>
      <c r="J149" s="56">
        <v>0</v>
      </c>
      <c r="K149" s="56">
        <v>0</v>
      </c>
      <c r="M149" s="52"/>
      <c r="N149" s="53"/>
      <c r="O149" s="53"/>
      <c r="Q149" s="52"/>
      <c r="R149" s="53"/>
      <c r="S149" s="53"/>
      <c r="U149" s="52"/>
      <c r="V149" s="53"/>
      <c r="W149" s="53"/>
      <c r="Y149" s="52"/>
      <c r="Z149" s="53"/>
      <c r="AA149" s="53"/>
    </row>
    <row r="150" spans="1:27" ht="12.75">
      <c r="A150" s="50">
        <v>38134</v>
      </c>
      <c r="B150" s="51">
        <f ca="1" t="shared" si="12"/>
        <v>0.2020833333333333</v>
      </c>
      <c r="C150" s="51">
        <f ca="1" t="shared" si="13"/>
        <v>0.8840277777777777</v>
      </c>
      <c r="E150" s="50">
        <f t="shared" si="11"/>
        <v>38134</v>
      </c>
      <c r="F150" s="51">
        <f t="shared" si="10"/>
        <v>0.16041666666666665</v>
      </c>
      <c r="G150" s="51">
        <f t="shared" si="10"/>
        <v>0.8423611111111111</v>
      </c>
      <c r="I150" s="52"/>
      <c r="J150" s="56">
        <v>0</v>
      </c>
      <c r="K150" s="56">
        <v>0</v>
      </c>
      <c r="M150" s="52"/>
      <c r="N150" s="53"/>
      <c r="O150" s="53"/>
      <c r="Q150" s="52"/>
      <c r="R150" s="53"/>
      <c r="S150" s="53"/>
      <c r="U150" s="52"/>
      <c r="V150" s="53"/>
      <c r="W150" s="53"/>
      <c r="Y150" s="52"/>
      <c r="Z150" s="53"/>
      <c r="AA150" s="53"/>
    </row>
    <row r="151" spans="1:27" ht="12.75">
      <c r="A151" s="50">
        <v>38135</v>
      </c>
      <c r="B151" s="51">
        <f ca="1" t="shared" si="12"/>
        <v>0.20138888888888887</v>
      </c>
      <c r="C151" s="51">
        <f ca="1" t="shared" si="13"/>
        <v>0.8847222222222223</v>
      </c>
      <c r="E151" s="50">
        <f t="shared" si="11"/>
        <v>38135</v>
      </c>
      <c r="F151" s="51">
        <f t="shared" si="10"/>
        <v>0.1597222222222222</v>
      </c>
      <c r="G151" s="51">
        <f t="shared" si="10"/>
        <v>0.8430555555555557</v>
      </c>
      <c r="I151" s="52"/>
      <c r="J151" s="56">
        <v>0</v>
      </c>
      <c r="K151" s="56">
        <v>0</v>
      </c>
      <c r="M151" s="52"/>
      <c r="N151" s="53"/>
      <c r="O151" s="53"/>
      <c r="Q151" s="52"/>
      <c r="R151" s="53"/>
      <c r="S151" s="53"/>
      <c r="U151" s="52"/>
      <c r="V151" s="53"/>
      <c r="W151" s="53"/>
      <c r="Y151" s="52"/>
      <c r="Z151" s="53"/>
      <c r="AA151" s="53"/>
    </row>
    <row r="152" spans="1:27" ht="12.75">
      <c r="A152" s="50">
        <v>38136</v>
      </c>
      <c r="B152" s="51">
        <f ca="1" t="shared" si="12"/>
        <v>0.20069444444444443</v>
      </c>
      <c r="C152" s="51">
        <f ca="1" t="shared" si="13"/>
        <v>0.8854166666666666</v>
      </c>
      <c r="E152" s="50">
        <f t="shared" si="11"/>
        <v>38136</v>
      </c>
      <c r="F152" s="51">
        <f t="shared" si="10"/>
        <v>0.15902777777777777</v>
      </c>
      <c r="G152" s="51">
        <f t="shared" si="10"/>
        <v>0.84375</v>
      </c>
      <c r="I152" s="52"/>
      <c r="J152" s="56">
        <v>0</v>
      </c>
      <c r="K152" s="56">
        <v>0</v>
      </c>
      <c r="M152" s="52"/>
      <c r="N152" s="53"/>
      <c r="O152" s="53"/>
      <c r="Q152" s="52"/>
      <c r="R152" s="53"/>
      <c r="S152" s="53"/>
      <c r="U152" s="52"/>
      <c r="V152" s="53"/>
      <c r="W152" s="53"/>
      <c r="Y152" s="52"/>
      <c r="Z152" s="53"/>
      <c r="AA152" s="53"/>
    </row>
    <row r="153" spans="1:27" ht="12.75">
      <c r="A153" s="50">
        <v>38137</v>
      </c>
      <c r="B153" s="51">
        <f ca="1" t="shared" si="12"/>
        <v>0.2</v>
      </c>
      <c r="C153" s="51">
        <f ca="1" t="shared" si="13"/>
        <v>0.8868055555555556</v>
      </c>
      <c r="E153" s="50">
        <f t="shared" si="11"/>
        <v>38137</v>
      </c>
      <c r="F153" s="51">
        <f t="shared" si="10"/>
        <v>0.15833333333333335</v>
      </c>
      <c r="G153" s="51">
        <f t="shared" si="10"/>
        <v>0.845138888888889</v>
      </c>
      <c r="I153" s="52"/>
      <c r="J153" s="56">
        <v>0</v>
      </c>
      <c r="K153" s="56">
        <v>0</v>
      </c>
      <c r="M153" s="52"/>
      <c r="N153" s="53"/>
      <c r="O153" s="53"/>
      <c r="Q153" s="52"/>
      <c r="R153" s="53"/>
      <c r="S153" s="53"/>
      <c r="U153" s="52"/>
      <c r="V153" s="53"/>
      <c r="W153" s="53"/>
      <c r="Y153" s="52"/>
      <c r="Z153" s="53"/>
      <c r="AA153" s="53"/>
    </row>
    <row r="154" spans="1:27" ht="12.75">
      <c r="A154" s="50">
        <v>38138</v>
      </c>
      <c r="B154" s="51">
        <f ca="1" t="shared" si="12"/>
        <v>0.19930555555555554</v>
      </c>
      <c r="C154" s="51">
        <f ca="1" t="shared" si="13"/>
        <v>0.8875</v>
      </c>
      <c r="E154" s="50">
        <f t="shared" si="11"/>
        <v>38138</v>
      </c>
      <c r="F154" s="51">
        <f t="shared" si="10"/>
        <v>0.15763888888888888</v>
      </c>
      <c r="G154" s="51">
        <f t="shared" si="10"/>
        <v>0.8458333333333333</v>
      </c>
      <c r="I154" s="52"/>
      <c r="J154" s="56">
        <v>0</v>
      </c>
      <c r="K154" s="56">
        <v>0</v>
      </c>
      <c r="M154" s="52"/>
      <c r="N154" s="53"/>
      <c r="O154" s="53"/>
      <c r="Q154" s="52"/>
      <c r="R154" s="53"/>
      <c r="S154" s="53"/>
      <c r="U154" s="52"/>
      <c r="V154" s="53"/>
      <c r="W154" s="53"/>
      <c r="Y154" s="52"/>
      <c r="Z154" s="53"/>
      <c r="AA154" s="53"/>
    </row>
    <row r="155" spans="1:27" ht="12.75">
      <c r="A155" s="50">
        <v>38139</v>
      </c>
      <c r="B155" s="51">
        <f ca="1" t="shared" si="12"/>
        <v>0.1986111111111111</v>
      </c>
      <c r="C155" s="51">
        <f ca="1" t="shared" si="13"/>
        <v>0.8881944444444444</v>
      </c>
      <c r="E155" s="50">
        <f t="shared" si="11"/>
        <v>38139</v>
      </c>
      <c r="F155" s="51">
        <f t="shared" si="10"/>
        <v>0.15694444444444444</v>
      </c>
      <c r="G155" s="51">
        <f t="shared" si="10"/>
        <v>0.8465277777777778</v>
      </c>
      <c r="I155" s="52"/>
      <c r="J155" s="56">
        <v>0</v>
      </c>
      <c r="K155" s="56">
        <v>0</v>
      </c>
      <c r="M155" s="52"/>
      <c r="N155" s="53"/>
      <c r="O155" s="53"/>
      <c r="Q155" s="52"/>
      <c r="R155" s="53"/>
      <c r="S155" s="53"/>
      <c r="U155" s="52"/>
      <c r="V155" s="53"/>
      <c r="W155" s="53"/>
      <c r="Y155" s="52"/>
      <c r="Z155" s="53"/>
      <c r="AA155" s="53"/>
    </row>
    <row r="156" spans="1:27" ht="12.75">
      <c r="A156" s="50">
        <v>38140</v>
      </c>
      <c r="B156" s="51">
        <f ca="1" t="shared" si="12"/>
        <v>0.1986111111111111</v>
      </c>
      <c r="C156" s="51">
        <f ca="1" t="shared" si="13"/>
        <v>0.8888888888888888</v>
      </c>
      <c r="E156" s="50">
        <f t="shared" si="11"/>
        <v>38140</v>
      </c>
      <c r="F156" s="51">
        <f t="shared" si="10"/>
        <v>0.15694444444444444</v>
      </c>
      <c r="G156" s="51">
        <f t="shared" si="10"/>
        <v>0.8472222222222222</v>
      </c>
      <c r="I156" s="52"/>
      <c r="J156" s="56">
        <v>0</v>
      </c>
      <c r="K156" s="56">
        <v>0</v>
      </c>
      <c r="M156" s="52"/>
      <c r="N156" s="53"/>
      <c r="O156" s="53"/>
      <c r="Q156" s="52"/>
      <c r="R156" s="53"/>
      <c r="S156" s="53"/>
      <c r="U156" s="52"/>
      <c r="V156" s="53"/>
      <c r="W156" s="53"/>
      <c r="Y156" s="52"/>
      <c r="Z156" s="53"/>
      <c r="AA156" s="53"/>
    </row>
    <row r="157" spans="1:27" ht="12.75">
      <c r="A157" s="50">
        <v>38141</v>
      </c>
      <c r="B157" s="51">
        <f ca="1" t="shared" si="12"/>
        <v>0.19791666666666666</v>
      </c>
      <c r="C157" s="51">
        <f ca="1" t="shared" si="13"/>
        <v>0.8895833333333334</v>
      </c>
      <c r="E157" s="50">
        <f t="shared" si="11"/>
        <v>38141</v>
      </c>
      <c r="F157" s="51">
        <f aca="true" t="shared" si="14" ref="F157:G220">B157-1/24</f>
        <v>0.15625</v>
      </c>
      <c r="G157" s="51">
        <f t="shared" si="14"/>
        <v>0.8479166666666668</v>
      </c>
      <c r="I157" s="52"/>
      <c r="J157" s="56">
        <v>0</v>
      </c>
      <c r="K157" s="56">
        <v>0</v>
      </c>
      <c r="M157" s="52"/>
      <c r="N157" s="53"/>
      <c r="O157" s="53"/>
      <c r="Q157" s="52"/>
      <c r="R157" s="53"/>
      <c r="S157" s="53"/>
      <c r="U157" s="52"/>
      <c r="V157" s="53"/>
      <c r="W157" s="53"/>
      <c r="Y157" s="52"/>
      <c r="Z157" s="53"/>
      <c r="AA157" s="53"/>
    </row>
    <row r="158" spans="1:27" ht="12.75">
      <c r="A158" s="50">
        <v>38142</v>
      </c>
      <c r="B158" s="51">
        <f ca="1" t="shared" si="12"/>
        <v>0.19722222222222222</v>
      </c>
      <c r="C158" s="51">
        <f ca="1" t="shared" si="13"/>
        <v>0.8902777777777778</v>
      </c>
      <c r="E158" s="50">
        <f t="shared" si="11"/>
        <v>38142</v>
      </c>
      <c r="F158" s="51">
        <f t="shared" si="14"/>
        <v>0.15555555555555556</v>
      </c>
      <c r="G158" s="51">
        <f t="shared" si="14"/>
        <v>0.8486111111111112</v>
      </c>
      <c r="I158" s="52"/>
      <c r="J158" s="56">
        <v>0</v>
      </c>
      <c r="K158" s="56">
        <v>0</v>
      </c>
      <c r="M158" s="52"/>
      <c r="N158" s="53"/>
      <c r="O158" s="53"/>
      <c r="Q158" s="52"/>
      <c r="R158" s="53"/>
      <c r="S158" s="53"/>
      <c r="U158" s="52"/>
      <c r="V158" s="53"/>
      <c r="W158" s="53"/>
      <c r="Y158" s="52"/>
      <c r="Z158" s="53"/>
      <c r="AA158" s="53"/>
    </row>
    <row r="159" spans="1:27" ht="12.75">
      <c r="A159" s="50">
        <v>38143</v>
      </c>
      <c r="B159" s="51">
        <f ca="1" t="shared" si="12"/>
        <v>0.19722222222222222</v>
      </c>
      <c r="C159" s="51">
        <f ca="1" t="shared" si="13"/>
        <v>0.8909722222222222</v>
      </c>
      <c r="E159" s="50">
        <f t="shared" si="11"/>
        <v>38143</v>
      </c>
      <c r="F159" s="51">
        <f t="shared" si="14"/>
        <v>0.15555555555555556</v>
      </c>
      <c r="G159" s="51">
        <f t="shared" si="14"/>
        <v>0.8493055555555555</v>
      </c>
      <c r="I159" s="52"/>
      <c r="J159" s="56">
        <v>0</v>
      </c>
      <c r="K159" s="56">
        <v>0</v>
      </c>
      <c r="M159" s="52"/>
      <c r="N159" s="53"/>
      <c r="O159" s="53"/>
      <c r="Q159" s="52"/>
      <c r="R159" s="53"/>
      <c r="S159" s="53"/>
      <c r="U159" s="52"/>
      <c r="V159" s="53"/>
      <c r="W159" s="53"/>
      <c r="Y159" s="52"/>
      <c r="Z159" s="53"/>
      <c r="AA159" s="53"/>
    </row>
    <row r="160" spans="1:27" ht="12.75">
      <c r="A160" s="50">
        <v>38144</v>
      </c>
      <c r="B160" s="51">
        <f ca="1" t="shared" si="12"/>
        <v>0.19652777777777777</v>
      </c>
      <c r="C160" s="51">
        <f ca="1" t="shared" si="13"/>
        <v>0.8916666666666666</v>
      </c>
      <c r="E160" s="50">
        <f t="shared" si="11"/>
        <v>38144</v>
      </c>
      <c r="F160" s="51">
        <f t="shared" si="14"/>
        <v>0.15486111111111112</v>
      </c>
      <c r="G160" s="51">
        <f t="shared" si="14"/>
        <v>0.85</v>
      </c>
      <c r="I160" s="52"/>
      <c r="J160" s="56">
        <v>0</v>
      </c>
      <c r="K160" s="56">
        <v>0</v>
      </c>
      <c r="M160" s="52"/>
      <c r="N160" s="53"/>
      <c r="O160" s="53"/>
      <c r="Q160" s="52"/>
      <c r="R160" s="53"/>
      <c r="S160" s="53"/>
      <c r="U160" s="52"/>
      <c r="V160" s="53"/>
      <c r="W160" s="53"/>
      <c r="Y160" s="52"/>
      <c r="Z160" s="53"/>
      <c r="AA160" s="53"/>
    </row>
    <row r="161" spans="1:27" ht="12.75">
      <c r="A161" s="50">
        <v>38145</v>
      </c>
      <c r="B161" s="51">
        <f ca="1" t="shared" si="12"/>
        <v>0.19583333333333333</v>
      </c>
      <c r="C161" s="51">
        <f ca="1" t="shared" si="13"/>
        <v>0.8923611111111112</v>
      </c>
      <c r="E161" s="50">
        <f t="shared" si="11"/>
        <v>38145</v>
      </c>
      <c r="F161" s="51">
        <f t="shared" si="14"/>
        <v>0.15416666666666667</v>
      </c>
      <c r="G161" s="51">
        <f t="shared" si="14"/>
        <v>0.8506944444444445</v>
      </c>
      <c r="I161" s="52"/>
      <c r="J161" s="56">
        <v>0</v>
      </c>
      <c r="K161" s="56">
        <v>0</v>
      </c>
      <c r="M161" s="52"/>
      <c r="N161" s="53"/>
      <c r="O161" s="53"/>
      <c r="Q161" s="52"/>
      <c r="R161" s="53"/>
      <c r="S161" s="53"/>
      <c r="U161" s="52"/>
      <c r="V161" s="53"/>
      <c r="W161" s="53"/>
      <c r="Y161" s="52"/>
      <c r="Z161" s="53"/>
      <c r="AA161" s="53"/>
    </row>
    <row r="162" spans="1:27" ht="12.75">
      <c r="A162" s="50">
        <v>38146</v>
      </c>
      <c r="B162" s="51">
        <f ca="1" t="shared" si="12"/>
        <v>0.19583333333333333</v>
      </c>
      <c r="C162" s="51">
        <f ca="1" t="shared" si="13"/>
        <v>0.8930555555555556</v>
      </c>
      <c r="E162" s="50">
        <f t="shared" si="11"/>
        <v>38146</v>
      </c>
      <c r="F162" s="51">
        <f t="shared" si="14"/>
        <v>0.15416666666666667</v>
      </c>
      <c r="G162" s="51">
        <f t="shared" si="14"/>
        <v>0.851388888888889</v>
      </c>
      <c r="I162" s="52"/>
      <c r="J162" s="56">
        <v>0</v>
      </c>
      <c r="K162" s="56">
        <v>0</v>
      </c>
      <c r="M162" s="52"/>
      <c r="N162" s="53"/>
      <c r="O162" s="53"/>
      <c r="Q162" s="52"/>
      <c r="R162" s="53"/>
      <c r="S162" s="53"/>
      <c r="U162" s="52"/>
      <c r="V162" s="53"/>
      <c r="W162" s="53"/>
      <c r="Y162" s="52"/>
      <c r="Z162" s="53"/>
      <c r="AA162" s="53"/>
    </row>
    <row r="163" spans="1:27" ht="12.75">
      <c r="A163" s="50">
        <v>38147</v>
      </c>
      <c r="B163" s="51">
        <f ca="1" t="shared" si="12"/>
        <v>0.19583333333333333</v>
      </c>
      <c r="C163" s="51">
        <f ca="1" t="shared" si="13"/>
        <v>0.8930555555555556</v>
      </c>
      <c r="E163" s="50">
        <f t="shared" si="11"/>
        <v>38147</v>
      </c>
      <c r="F163" s="51">
        <f t="shared" si="14"/>
        <v>0.15416666666666667</v>
      </c>
      <c r="G163" s="51">
        <f t="shared" si="14"/>
        <v>0.851388888888889</v>
      </c>
      <c r="I163" s="52"/>
      <c r="J163" s="56">
        <v>0</v>
      </c>
      <c r="K163" s="56">
        <v>0</v>
      </c>
      <c r="M163" s="52"/>
      <c r="N163" s="53"/>
      <c r="O163" s="53"/>
      <c r="Q163" s="52"/>
      <c r="R163" s="53"/>
      <c r="S163" s="53"/>
      <c r="U163" s="52"/>
      <c r="V163" s="53"/>
      <c r="W163" s="53"/>
      <c r="Y163" s="52"/>
      <c r="Z163" s="53"/>
      <c r="AA163" s="53"/>
    </row>
    <row r="164" spans="1:27" ht="12.75">
      <c r="A164" s="50">
        <v>38148</v>
      </c>
      <c r="B164" s="51">
        <f ca="1" t="shared" si="12"/>
        <v>0.1951388888888889</v>
      </c>
      <c r="C164" s="51">
        <f ca="1" t="shared" si="13"/>
        <v>0.89375</v>
      </c>
      <c r="E164" s="50">
        <f t="shared" si="11"/>
        <v>38148</v>
      </c>
      <c r="F164" s="51">
        <f t="shared" si="14"/>
        <v>0.15347222222222223</v>
      </c>
      <c r="G164" s="51">
        <f t="shared" si="14"/>
        <v>0.8520833333333334</v>
      </c>
      <c r="I164" s="52"/>
      <c r="J164" s="56">
        <v>0</v>
      </c>
      <c r="K164" s="56">
        <v>0</v>
      </c>
      <c r="M164" s="52"/>
      <c r="N164" s="53"/>
      <c r="O164" s="53"/>
      <c r="Q164" s="52"/>
      <c r="R164" s="53"/>
      <c r="S164" s="53"/>
      <c r="U164" s="52"/>
      <c r="V164" s="53"/>
      <c r="W164" s="53"/>
      <c r="Y164" s="52"/>
      <c r="Z164" s="53"/>
      <c r="AA164" s="53"/>
    </row>
    <row r="165" spans="1:27" ht="12.75">
      <c r="A165" s="50">
        <v>38149</v>
      </c>
      <c r="B165" s="51">
        <f ca="1" t="shared" si="12"/>
        <v>0.1951388888888889</v>
      </c>
      <c r="C165" s="51">
        <f ca="1" t="shared" si="13"/>
        <v>0.8944444444444444</v>
      </c>
      <c r="E165" s="50">
        <f t="shared" si="11"/>
        <v>38149</v>
      </c>
      <c r="F165" s="51">
        <f t="shared" si="14"/>
        <v>0.15347222222222223</v>
      </c>
      <c r="G165" s="51">
        <f t="shared" si="14"/>
        <v>0.8527777777777777</v>
      </c>
      <c r="I165" s="52"/>
      <c r="J165" s="56">
        <v>0</v>
      </c>
      <c r="K165" s="56">
        <v>0</v>
      </c>
      <c r="M165" s="52"/>
      <c r="N165" s="53"/>
      <c r="O165" s="53"/>
      <c r="Q165" s="52"/>
      <c r="R165" s="53"/>
      <c r="S165" s="53"/>
      <c r="U165" s="52"/>
      <c r="V165" s="53"/>
      <c r="W165" s="53"/>
      <c r="Y165" s="52"/>
      <c r="Z165" s="53"/>
      <c r="AA165" s="53"/>
    </row>
    <row r="166" spans="1:27" ht="12.75">
      <c r="A166" s="50">
        <v>38150</v>
      </c>
      <c r="B166" s="51">
        <f ca="1" t="shared" si="12"/>
        <v>0.1951388888888889</v>
      </c>
      <c r="C166" s="51">
        <f ca="1" t="shared" si="13"/>
        <v>0.8951388888888889</v>
      </c>
      <c r="E166" s="50">
        <f t="shared" si="11"/>
        <v>38150</v>
      </c>
      <c r="F166" s="51">
        <f t="shared" si="14"/>
        <v>0.15347222222222223</v>
      </c>
      <c r="G166" s="51">
        <f t="shared" si="14"/>
        <v>0.8534722222222223</v>
      </c>
      <c r="I166" s="52"/>
      <c r="J166" s="56">
        <v>0</v>
      </c>
      <c r="K166" s="56">
        <v>0</v>
      </c>
      <c r="M166" s="52"/>
      <c r="N166" s="53"/>
      <c r="O166" s="53"/>
      <c r="Q166" s="52"/>
      <c r="R166" s="53"/>
      <c r="S166" s="53"/>
      <c r="U166" s="52"/>
      <c r="V166" s="53"/>
      <c r="W166" s="53"/>
      <c r="Y166" s="52"/>
      <c r="Z166" s="53"/>
      <c r="AA166" s="53"/>
    </row>
    <row r="167" spans="1:27" ht="12.75">
      <c r="A167" s="50">
        <v>38151</v>
      </c>
      <c r="B167" s="51">
        <f ca="1" t="shared" si="12"/>
        <v>0.19444444444444445</v>
      </c>
      <c r="C167" s="51">
        <f ca="1" t="shared" si="13"/>
        <v>0.8951388888888889</v>
      </c>
      <c r="E167" s="50">
        <f t="shared" si="11"/>
        <v>38151</v>
      </c>
      <c r="F167" s="51">
        <f t="shared" si="14"/>
        <v>0.1527777777777778</v>
      </c>
      <c r="G167" s="51">
        <f t="shared" si="14"/>
        <v>0.8534722222222223</v>
      </c>
      <c r="I167" s="52"/>
      <c r="J167" s="56">
        <v>0</v>
      </c>
      <c r="K167" s="56">
        <v>0</v>
      </c>
      <c r="M167" s="52"/>
      <c r="N167" s="53"/>
      <c r="O167" s="53"/>
      <c r="Q167" s="52"/>
      <c r="R167" s="53"/>
      <c r="S167" s="53"/>
      <c r="U167" s="52"/>
      <c r="V167" s="53"/>
      <c r="W167" s="53"/>
      <c r="Y167" s="52"/>
      <c r="Z167" s="53"/>
      <c r="AA167" s="53"/>
    </row>
    <row r="168" spans="1:27" ht="12.75">
      <c r="A168" s="50">
        <v>38152</v>
      </c>
      <c r="B168" s="51">
        <f ca="1" t="shared" si="12"/>
        <v>0.19444444444444445</v>
      </c>
      <c r="C168" s="51">
        <f ca="1" t="shared" si="13"/>
        <v>0.8958333333333334</v>
      </c>
      <c r="E168" s="50">
        <f t="shared" si="11"/>
        <v>38152</v>
      </c>
      <c r="F168" s="51">
        <f t="shared" si="14"/>
        <v>0.1527777777777778</v>
      </c>
      <c r="G168" s="51">
        <f t="shared" si="14"/>
        <v>0.8541666666666667</v>
      </c>
      <c r="I168" s="52"/>
      <c r="J168" s="56">
        <v>0</v>
      </c>
      <c r="K168" s="56">
        <v>0</v>
      </c>
      <c r="M168" s="52"/>
      <c r="N168" s="53"/>
      <c r="O168" s="53"/>
      <c r="Q168" s="52"/>
      <c r="R168" s="53"/>
      <c r="S168" s="53"/>
      <c r="U168" s="52"/>
      <c r="V168" s="53"/>
      <c r="W168" s="53"/>
      <c r="Y168" s="52"/>
      <c r="Z168" s="53"/>
      <c r="AA168" s="53"/>
    </row>
    <row r="169" spans="1:27" ht="12.75">
      <c r="A169" s="50">
        <v>38153</v>
      </c>
      <c r="B169" s="51">
        <f ca="1" t="shared" si="12"/>
        <v>0.19444444444444445</v>
      </c>
      <c r="C169" s="51">
        <f ca="1" t="shared" si="13"/>
        <v>0.8958333333333334</v>
      </c>
      <c r="E169" s="50">
        <f t="shared" si="11"/>
        <v>38153</v>
      </c>
      <c r="F169" s="51">
        <f t="shared" si="14"/>
        <v>0.1527777777777778</v>
      </c>
      <c r="G169" s="51">
        <f t="shared" si="14"/>
        <v>0.8541666666666667</v>
      </c>
      <c r="I169" s="52"/>
      <c r="J169" s="56">
        <v>0</v>
      </c>
      <c r="K169" s="56">
        <v>0</v>
      </c>
      <c r="M169" s="52"/>
      <c r="N169" s="53"/>
      <c r="O169" s="53"/>
      <c r="Q169" s="52"/>
      <c r="R169" s="53"/>
      <c r="S169" s="53"/>
      <c r="U169" s="52"/>
      <c r="V169" s="53"/>
      <c r="W169" s="53"/>
      <c r="Y169" s="52"/>
      <c r="Z169" s="53"/>
      <c r="AA169" s="53"/>
    </row>
    <row r="170" spans="1:27" ht="12.75">
      <c r="A170" s="50">
        <v>38154</v>
      </c>
      <c r="B170" s="51">
        <f ca="1" t="shared" si="12"/>
        <v>0.19444444444444445</v>
      </c>
      <c r="C170" s="51">
        <f ca="1" t="shared" si="13"/>
        <v>0.8965277777777777</v>
      </c>
      <c r="E170" s="50">
        <f t="shared" si="11"/>
        <v>38154</v>
      </c>
      <c r="F170" s="51">
        <f t="shared" si="14"/>
        <v>0.1527777777777778</v>
      </c>
      <c r="G170" s="51">
        <f t="shared" si="14"/>
        <v>0.8548611111111111</v>
      </c>
      <c r="I170" s="52"/>
      <c r="J170" s="56">
        <v>0</v>
      </c>
      <c r="K170" s="56">
        <v>0</v>
      </c>
      <c r="M170" s="52"/>
      <c r="N170" s="53"/>
      <c r="O170" s="53"/>
      <c r="Q170" s="52"/>
      <c r="R170" s="53"/>
      <c r="S170" s="53"/>
      <c r="U170" s="52"/>
      <c r="V170" s="53"/>
      <c r="W170" s="53"/>
      <c r="Y170" s="52"/>
      <c r="Z170" s="53"/>
      <c r="AA170" s="53"/>
    </row>
    <row r="171" spans="1:27" ht="12.75">
      <c r="A171" s="50">
        <v>38155</v>
      </c>
      <c r="B171" s="51">
        <f ca="1" t="shared" si="12"/>
        <v>0.19444444444444445</v>
      </c>
      <c r="C171" s="51">
        <f ca="1" t="shared" si="13"/>
        <v>0.8965277777777777</v>
      </c>
      <c r="E171" s="50">
        <f t="shared" si="11"/>
        <v>38155</v>
      </c>
      <c r="F171" s="51">
        <f t="shared" si="14"/>
        <v>0.1527777777777778</v>
      </c>
      <c r="G171" s="51">
        <f t="shared" si="14"/>
        <v>0.8548611111111111</v>
      </c>
      <c r="I171" s="52"/>
      <c r="J171" s="56">
        <v>0</v>
      </c>
      <c r="K171" s="56">
        <v>0</v>
      </c>
      <c r="M171" s="52"/>
      <c r="N171" s="53"/>
      <c r="O171" s="53"/>
      <c r="Q171" s="52"/>
      <c r="R171" s="53"/>
      <c r="S171" s="53"/>
      <c r="U171" s="52"/>
      <c r="V171" s="53"/>
      <c r="W171" s="53"/>
      <c r="Y171" s="52"/>
      <c r="Z171" s="53"/>
      <c r="AA171" s="53"/>
    </row>
    <row r="172" spans="1:27" ht="12.75">
      <c r="A172" s="50">
        <v>38156</v>
      </c>
      <c r="B172" s="51">
        <f ca="1" t="shared" si="12"/>
        <v>0.19444444444444445</v>
      </c>
      <c r="C172" s="51">
        <f ca="1" t="shared" si="13"/>
        <v>0.8965277777777777</v>
      </c>
      <c r="E172" s="50">
        <f t="shared" si="11"/>
        <v>38156</v>
      </c>
      <c r="F172" s="51">
        <f t="shared" si="14"/>
        <v>0.1527777777777778</v>
      </c>
      <c r="G172" s="51">
        <f t="shared" si="14"/>
        <v>0.8548611111111111</v>
      </c>
      <c r="I172" s="52"/>
      <c r="J172" s="56">
        <v>0</v>
      </c>
      <c r="K172" s="56">
        <v>0</v>
      </c>
      <c r="M172" s="52"/>
      <c r="N172" s="53"/>
      <c r="O172" s="53"/>
      <c r="Q172" s="52"/>
      <c r="R172" s="53"/>
      <c r="S172" s="53"/>
      <c r="U172" s="52"/>
      <c r="V172" s="53"/>
      <c r="W172" s="53"/>
      <c r="Y172" s="52"/>
      <c r="Z172" s="53"/>
      <c r="AA172" s="53"/>
    </row>
    <row r="173" spans="1:27" ht="12.75">
      <c r="A173" s="50">
        <v>38157</v>
      </c>
      <c r="B173" s="51">
        <f ca="1" t="shared" si="12"/>
        <v>0.19444444444444445</v>
      </c>
      <c r="C173" s="51">
        <f ca="1" t="shared" si="13"/>
        <v>0.8972222222222223</v>
      </c>
      <c r="E173" s="50">
        <f t="shared" si="11"/>
        <v>38157</v>
      </c>
      <c r="F173" s="51">
        <f t="shared" si="14"/>
        <v>0.1527777777777778</v>
      </c>
      <c r="G173" s="51">
        <f t="shared" si="14"/>
        <v>0.8555555555555556</v>
      </c>
      <c r="I173" s="52"/>
      <c r="J173" s="56">
        <v>0</v>
      </c>
      <c r="K173" s="56">
        <v>0</v>
      </c>
      <c r="M173" s="52"/>
      <c r="N173" s="53"/>
      <c r="O173" s="53"/>
      <c r="Q173" s="52"/>
      <c r="R173" s="53"/>
      <c r="S173" s="53"/>
      <c r="U173" s="52"/>
      <c r="V173" s="53"/>
      <c r="W173" s="53"/>
      <c r="Y173" s="52"/>
      <c r="Z173" s="53"/>
      <c r="AA173" s="53"/>
    </row>
    <row r="174" spans="1:27" ht="12.75">
      <c r="A174" s="50">
        <v>38158</v>
      </c>
      <c r="B174" s="51">
        <f ca="1" t="shared" si="12"/>
        <v>0.19444444444444445</v>
      </c>
      <c r="C174" s="51">
        <f ca="1" t="shared" si="13"/>
        <v>0.8972222222222223</v>
      </c>
      <c r="E174" s="50">
        <f t="shared" si="11"/>
        <v>38158</v>
      </c>
      <c r="F174" s="51">
        <f t="shared" si="14"/>
        <v>0.1527777777777778</v>
      </c>
      <c r="G174" s="51">
        <f t="shared" si="14"/>
        <v>0.8555555555555556</v>
      </c>
      <c r="I174" s="52"/>
      <c r="J174" s="56">
        <v>0</v>
      </c>
      <c r="K174" s="56">
        <v>0</v>
      </c>
      <c r="M174" s="52"/>
      <c r="N174" s="53"/>
      <c r="O174" s="53"/>
      <c r="Q174" s="52"/>
      <c r="R174" s="53"/>
      <c r="S174" s="53"/>
      <c r="U174" s="52"/>
      <c r="V174" s="53"/>
      <c r="W174" s="53"/>
      <c r="Y174" s="52"/>
      <c r="Z174" s="53"/>
      <c r="AA174" s="53"/>
    </row>
    <row r="175" spans="1:27" ht="12.75">
      <c r="A175" s="50">
        <v>38159</v>
      </c>
      <c r="B175" s="51">
        <f ca="1" t="shared" si="12"/>
        <v>0.1951388888888889</v>
      </c>
      <c r="C175" s="51">
        <f ca="1" t="shared" si="13"/>
        <v>0.8972222222222223</v>
      </c>
      <c r="E175" s="50">
        <f t="shared" si="11"/>
        <v>38159</v>
      </c>
      <c r="F175" s="51">
        <f t="shared" si="14"/>
        <v>0.15347222222222223</v>
      </c>
      <c r="G175" s="51">
        <f t="shared" si="14"/>
        <v>0.8555555555555556</v>
      </c>
      <c r="I175" s="52"/>
      <c r="J175" s="56">
        <v>0</v>
      </c>
      <c r="K175" s="56">
        <v>0</v>
      </c>
      <c r="M175" s="52"/>
      <c r="N175" s="53"/>
      <c r="O175" s="53"/>
      <c r="Q175" s="52"/>
      <c r="R175" s="53"/>
      <c r="S175" s="53"/>
      <c r="U175" s="52"/>
      <c r="V175" s="53"/>
      <c r="W175" s="53"/>
      <c r="Y175" s="52"/>
      <c r="Z175" s="53"/>
      <c r="AA175" s="53"/>
    </row>
    <row r="176" spans="1:27" ht="12.75">
      <c r="A176" s="50">
        <v>38160</v>
      </c>
      <c r="B176" s="51">
        <f ca="1" t="shared" si="12"/>
        <v>0.1951388888888889</v>
      </c>
      <c r="C176" s="51">
        <f ca="1" t="shared" si="13"/>
        <v>0.8972222222222223</v>
      </c>
      <c r="E176" s="50">
        <f t="shared" si="11"/>
        <v>38160</v>
      </c>
      <c r="F176" s="51">
        <f t="shared" si="14"/>
        <v>0.15347222222222223</v>
      </c>
      <c r="G176" s="51">
        <f t="shared" si="14"/>
        <v>0.8555555555555556</v>
      </c>
      <c r="I176" s="52"/>
      <c r="J176" s="56">
        <v>0</v>
      </c>
      <c r="K176" s="56">
        <v>0</v>
      </c>
      <c r="M176" s="52"/>
      <c r="N176" s="53"/>
      <c r="O176" s="53"/>
      <c r="Q176" s="52"/>
      <c r="R176" s="53"/>
      <c r="S176" s="53"/>
      <c r="U176" s="52"/>
      <c r="V176" s="53"/>
      <c r="W176" s="53"/>
      <c r="Y176" s="52"/>
      <c r="Z176" s="53"/>
      <c r="AA176" s="53"/>
    </row>
    <row r="177" spans="1:27" ht="12.75">
      <c r="A177" s="50">
        <v>38161</v>
      </c>
      <c r="B177" s="51">
        <f ca="1" t="shared" si="12"/>
        <v>0.1951388888888889</v>
      </c>
      <c r="C177" s="51">
        <f ca="1" t="shared" si="13"/>
        <v>0.8972222222222223</v>
      </c>
      <c r="E177" s="50">
        <f t="shared" si="11"/>
        <v>38161</v>
      </c>
      <c r="F177" s="51">
        <f t="shared" si="14"/>
        <v>0.15347222222222223</v>
      </c>
      <c r="G177" s="51">
        <f t="shared" si="14"/>
        <v>0.8555555555555556</v>
      </c>
      <c r="I177" s="52"/>
      <c r="J177" s="56">
        <v>0</v>
      </c>
      <c r="K177" s="56">
        <v>0</v>
      </c>
      <c r="M177" s="52"/>
      <c r="N177" s="53"/>
      <c r="O177" s="53"/>
      <c r="Q177" s="52"/>
      <c r="R177" s="53"/>
      <c r="S177" s="53"/>
      <c r="U177" s="52"/>
      <c r="V177" s="53"/>
      <c r="W177" s="53"/>
      <c r="Y177" s="52"/>
      <c r="Z177" s="53"/>
      <c r="AA177" s="53"/>
    </row>
    <row r="178" spans="1:27" ht="12.75">
      <c r="A178" s="50">
        <v>38162</v>
      </c>
      <c r="B178" s="51">
        <f ca="1" t="shared" si="12"/>
        <v>0.19583333333333333</v>
      </c>
      <c r="C178" s="51">
        <f ca="1" t="shared" si="13"/>
        <v>0.8972222222222223</v>
      </c>
      <c r="E178" s="50">
        <f t="shared" si="11"/>
        <v>38162</v>
      </c>
      <c r="F178" s="51">
        <f t="shared" si="14"/>
        <v>0.15416666666666667</v>
      </c>
      <c r="G178" s="51">
        <f t="shared" si="14"/>
        <v>0.8555555555555556</v>
      </c>
      <c r="I178" s="52"/>
      <c r="J178" s="56">
        <v>0</v>
      </c>
      <c r="K178" s="56">
        <v>0</v>
      </c>
      <c r="M178" s="52"/>
      <c r="N178" s="53"/>
      <c r="O178" s="53"/>
      <c r="Q178" s="52"/>
      <c r="R178" s="53"/>
      <c r="S178" s="53"/>
      <c r="U178" s="52"/>
      <c r="V178" s="53"/>
      <c r="W178" s="53"/>
      <c r="Y178" s="52"/>
      <c r="Z178" s="53"/>
      <c r="AA178" s="53"/>
    </row>
    <row r="179" spans="1:27" ht="12.75">
      <c r="A179" s="50">
        <v>38163</v>
      </c>
      <c r="B179" s="51">
        <f ca="1" t="shared" si="12"/>
        <v>0.19583333333333333</v>
      </c>
      <c r="C179" s="51">
        <f ca="1" t="shared" si="13"/>
        <v>0.8972222222222223</v>
      </c>
      <c r="E179" s="50">
        <f t="shared" si="11"/>
        <v>38163</v>
      </c>
      <c r="F179" s="51">
        <f t="shared" si="14"/>
        <v>0.15416666666666667</v>
      </c>
      <c r="G179" s="51">
        <f t="shared" si="14"/>
        <v>0.8555555555555556</v>
      </c>
      <c r="I179" s="52"/>
      <c r="J179" s="56">
        <v>0</v>
      </c>
      <c r="K179" s="56">
        <v>0</v>
      </c>
      <c r="M179" s="52"/>
      <c r="N179" s="53"/>
      <c r="O179" s="53"/>
      <c r="Q179" s="52"/>
      <c r="R179" s="53"/>
      <c r="S179" s="53"/>
      <c r="U179" s="52"/>
      <c r="V179" s="53"/>
      <c r="W179" s="53"/>
      <c r="Y179" s="52"/>
      <c r="Z179" s="53"/>
      <c r="AA179" s="53"/>
    </row>
    <row r="180" spans="1:27" ht="12.75">
      <c r="A180" s="50">
        <v>38164</v>
      </c>
      <c r="B180" s="51">
        <f ca="1" t="shared" si="12"/>
        <v>0.19652777777777777</v>
      </c>
      <c r="C180" s="51">
        <f ca="1" t="shared" si="13"/>
        <v>0.8972222222222223</v>
      </c>
      <c r="E180" s="50">
        <f t="shared" si="11"/>
        <v>38164</v>
      </c>
      <c r="F180" s="51">
        <f t="shared" si="14"/>
        <v>0.15486111111111112</v>
      </c>
      <c r="G180" s="51">
        <f t="shared" si="14"/>
        <v>0.8555555555555556</v>
      </c>
      <c r="I180" s="52"/>
      <c r="J180" s="56">
        <v>0</v>
      </c>
      <c r="K180" s="56">
        <v>0</v>
      </c>
      <c r="M180" s="52"/>
      <c r="N180" s="53"/>
      <c r="O180" s="53"/>
      <c r="Q180" s="52"/>
      <c r="R180" s="53"/>
      <c r="S180" s="53"/>
      <c r="U180" s="52"/>
      <c r="V180" s="53"/>
      <c r="W180" s="53"/>
      <c r="Y180" s="52"/>
      <c r="Z180" s="53"/>
      <c r="AA180" s="53"/>
    </row>
    <row r="181" spans="1:27" ht="12.75">
      <c r="A181" s="50">
        <v>38165</v>
      </c>
      <c r="B181" s="51">
        <f ca="1" t="shared" si="12"/>
        <v>0.19652777777777777</v>
      </c>
      <c r="C181" s="51">
        <f ca="1" t="shared" si="13"/>
        <v>0.8972222222222223</v>
      </c>
      <c r="E181" s="50">
        <f t="shared" si="11"/>
        <v>38165</v>
      </c>
      <c r="F181" s="51">
        <f t="shared" si="14"/>
        <v>0.15486111111111112</v>
      </c>
      <c r="G181" s="51">
        <f t="shared" si="14"/>
        <v>0.8555555555555556</v>
      </c>
      <c r="I181" s="52"/>
      <c r="J181" s="56">
        <v>0</v>
      </c>
      <c r="K181" s="56">
        <v>0</v>
      </c>
      <c r="M181" s="52"/>
      <c r="N181" s="53"/>
      <c r="O181" s="53"/>
      <c r="Q181" s="52"/>
      <c r="R181" s="53"/>
      <c r="S181" s="53"/>
      <c r="U181" s="52"/>
      <c r="V181" s="53"/>
      <c r="W181" s="53"/>
      <c r="Y181" s="52"/>
      <c r="Z181" s="53"/>
      <c r="AA181" s="53"/>
    </row>
    <row r="182" spans="1:27" ht="12.75">
      <c r="A182" s="50">
        <v>38166</v>
      </c>
      <c r="B182" s="51">
        <f ca="1" t="shared" si="12"/>
        <v>0.19722222222222222</v>
      </c>
      <c r="C182" s="51">
        <f ca="1" t="shared" si="13"/>
        <v>0.8972222222222223</v>
      </c>
      <c r="E182" s="50">
        <f t="shared" si="11"/>
        <v>38166</v>
      </c>
      <c r="F182" s="51">
        <f t="shared" si="14"/>
        <v>0.15555555555555556</v>
      </c>
      <c r="G182" s="51">
        <f t="shared" si="14"/>
        <v>0.8555555555555556</v>
      </c>
      <c r="I182" s="52"/>
      <c r="J182" s="56">
        <v>0</v>
      </c>
      <c r="K182" s="56">
        <v>0</v>
      </c>
      <c r="M182" s="52"/>
      <c r="N182" s="53"/>
      <c r="O182" s="53"/>
      <c r="Q182" s="52"/>
      <c r="R182" s="53"/>
      <c r="S182" s="53"/>
      <c r="U182" s="52"/>
      <c r="V182" s="53"/>
      <c r="W182" s="53"/>
      <c r="Y182" s="52"/>
      <c r="Z182" s="53"/>
      <c r="AA182" s="53"/>
    </row>
    <row r="183" spans="1:27" ht="12.75">
      <c r="A183" s="50">
        <v>38167</v>
      </c>
      <c r="B183" s="51">
        <f ca="1" t="shared" si="12"/>
        <v>0.19722222222222222</v>
      </c>
      <c r="C183" s="51">
        <f ca="1" t="shared" si="13"/>
        <v>0.8972222222222223</v>
      </c>
      <c r="E183" s="50">
        <f t="shared" si="11"/>
        <v>38167</v>
      </c>
      <c r="F183" s="51">
        <f t="shared" si="14"/>
        <v>0.15555555555555556</v>
      </c>
      <c r="G183" s="51">
        <f t="shared" si="14"/>
        <v>0.8555555555555556</v>
      </c>
      <c r="I183" s="52"/>
      <c r="J183" s="56">
        <v>0</v>
      </c>
      <c r="K183" s="56">
        <v>0</v>
      </c>
      <c r="M183" s="52"/>
      <c r="N183" s="53"/>
      <c r="O183" s="53"/>
      <c r="Q183" s="52"/>
      <c r="R183" s="53"/>
      <c r="S183" s="53"/>
      <c r="U183" s="52"/>
      <c r="V183" s="53"/>
      <c r="W183" s="53"/>
      <c r="Y183" s="52"/>
      <c r="Z183" s="53"/>
      <c r="AA183" s="53"/>
    </row>
    <row r="184" spans="1:27" ht="12.75">
      <c r="A184" s="50">
        <v>38168</v>
      </c>
      <c r="B184" s="51">
        <f ca="1" t="shared" si="12"/>
        <v>0.19791666666666666</v>
      </c>
      <c r="C184" s="51">
        <f ca="1" t="shared" si="13"/>
        <v>0.8965277777777777</v>
      </c>
      <c r="E184" s="50">
        <f t="shared" si="11"/>
        <v>38168</v>
      </c>
      <c r="F184" s="51">
        <f t="shared" si="14"/>
        <v>0.15625</v>
      </c>
      <c r="G184" s="51">
        <f t="shared" si="14"/>
        <v>0.8548611111111111</v>
      </c>
      <c r="I184" s="52"/>
      <c r="J184" s="56">
        <v>0</v>
      </c>
      <c r="K184" s="56">
        <v>0</v>
      </c>
      <c r="M184" s="52"/>
      <c r="N184" s="53"/>
      <c r="O184" s="53"/>
      <c r="Q184" s="52"/>
      <c r="R184" s="53"/>
      <c r="S184" s="53"/>
      <c r="U184" s="52"/>
      <c r="V184" s="53"/>
      <c r="W184" s="53"/>
      <c r="Y184" s="52"/>
      <c r="Z184" s="53"/>
      <c r="AA184" s="53"/>
    </row>
    <row r="185" spans="1:27" ht="12.75">
      <c r="A185" s="50">
        <v>38169</v>
      </c>
      <c r="B185" s="51">
        <f ca="1" t="shared" si="12"/>
        <v>0.1986111111111111</v>
      </c>
      <c r="C185" s="51">
        <f ca="1" t="shared" si="13"/>
        <v>0.8965277777777777</v>
      </c>
      <c r="E185" s="50">
        <f t="shared" si="11"/>
        <v>38169</v>
      </c>
      <c r="F185" s="51">
        <f t="shared" si="14"/>
        <v>0.15694444444444444</v>
      </c>
      <c r="G185" s="51">
        <f t="shared" si="14"/>
        <v>0.8548611111111111</v>
      </c>
      <c r="I185" s="52"/>
      <c r="J185" s="56">
        <v>0</v>
      </c>
      <c r="K185" s="56">
        <v>0</v>
      </c>
      <c r="M185" s="52"/>
      <c r="N185" s="53"/>
      <c r="O185" s="53"/>
      <c r="Q185" s="52"/>
      <c r="R185" s="53"/>
      <c r="S185" s="53"/>
      <c r="U185" s="52"/>
      <c r="V185" s="53"/>
      <c r="W185" s="53"/>
      <c r="Y185" s="52"/>
      <c r="Z185" s="53"/>
      <c r="AA185" s="53"/>
    </row>
    <row r="186" spans="1:27" ht="12.75">
      <c r="A186" s="50">
        <v>38170</v>
      </c>
      <c r="B186" s="51">
        <f ca="1" t="shared" si="12"/>
        <v>0.1986111111111111</v>
      </c>
      <c r="C186" s="51">
        <f ca="1" t="shared" si="13"/>
        <v>0.8965277777777777</v>
      </c>
      <c r="E186" s="50">
        <f t="shared" si="11"/>
        <v>38170</v>
      </c>
      <c r="F186" s="51">
        <f t="shared" si="14"/>
        <v>0.15694444444444444</v>
      </c>
      <c r="G186" s="51">
        <f t="shared" si="14"/>
        <v>0.8548611111111111</v>
      </c>
      <c r="I186" s="52"/>
      <c r="J186" s="56">
        <v>0</v>
      </c>
      <c r="K186" s="56">
        <v>0</v>
      </c>
      <c r="M186" s="52"/>
      <c r="N186" s="53"/>
      <c r="O186" s="53"/>
      <c r="Q186" s="52"/>
      <c r="R186" s="53"/>
      <c r="S186" s="53"/>
      <c r="U186" s="52"/>
      <c r="V186" s="53"/>
      <c r="W186" s="53"/>
      <c r="Y186" s="52"/>
      <c r="Z186" s="53"/>
      <c r="AA186" s="53"/>
    </row>
    <row r="187" spans="1:27" ht="12.75">
      <c r="A187" s="50">
        <v>38171</v>
      </c>
      <c r="B187" s="51">
        <f ca="1" t="shared" si="12"/>
        <v>0.19930555555555554</v>
      </c>
      <c r="C187" s="51">
        <f ca="1" t="shared" si="13"/>
        <v>0.8958333333333334</v>
      </c>
      <c r="E187" s="50">
        <f t="shared" si="11"/>
        <v>38171</v>
      </c>
      <c r="F187" s="51">
        <f t="shared" si="14"/>
        <v>0.15763888888888888</v>
      </c>
      <c r="G187" s="51">
        <f t="shared" si="14"/>
        <v>0.8541666666666667</v>
      </c>
      <c r="I187" s="52"/>
      <c r="J187" s="56">
        <v>0</v>
      </c>
      <c r="K187" s="56">
        <v>0</v>
      </c>
      <c r="M187" s="52"/>
      <c r="N187" s="53"/>
      <c r="O187" s="53"/>
      <c r="Q187" s="52"/>
      <c r="R187" s="53"/>
      <c r="S187" s="53"/>
      <c r="U187" s="52"/>
      <c r="V187" s="53"/>
      <c r="W187" s="53"/>
      <c r="Y187" s="52"/>
      <c r="Z187" s="53"/>
      <c r="AA187" s="53"/>
    </row>
    <row r="188" spans="1:27" ht="12.75">
      <c r="A188" s="50">
        <v>38172</v>
      </c>
      <c r="B188" s="51">
        <f ca="1" t="shared" si="12"/>
        <v>0.2</v>
      </c>
      <c r="C188" s="51">
        <f ca="1" t="shared" si="13"/>
        <v>0.8958333333333334</v>
      </c>
      <c r="E188" s="50">
        <f t="shared" si="11"/>
        <v>38172</v>
      </c>
      <c r="F188" s="51">
        <f t="shared" si="14"/>
        <v>0.15833333333333335</v>
      </c>
      <c r="G188" s="51">
        <f t="shared" si="14"/>
        <v>0.8541666666666667</v>
      </c>
      <c r="I188" s="52"/>
      <c r="J188" s="56">
        <v>0</v>
      </c>
      <c r="K188" s="56">
        <v>0</v>
      </c>
      <c r="M188" s="52"/>
      <c r="N188" s="53"/>
      <c r="O188" s="53"/>
      <c r="Q188" s="52"/>
      <c r="R188" s="53"/>
      <c r="S188" s="53"/>
      <c r="U188" s="52"/>
      <c r="V188" s="53"/>
      <c r="W188" s="53"/>
      <c r="Y188" s="52"/>
      <c r="Z188" s="53"/>
      <c r="AA188" s="53"/>
    </row>
    <row r="189" spans="1:27" ht="12.75">
      <c r="A189" s="50">
        <v>38173</v>
      </c>
      <c r="B189" s="51">
        <f ca="1" t="shared" si="12"/>
        <v>0.20069444444444443</v>
      </c>
      <c r="C189" s="51">
        <f ca="1" t="shared" si="13"/>
        <v>0.8951388888888889</v>
      </c>
      <c r="E189" s="50">
        <f t="shared" si="11"/>
        <v>38173</v>
      </c>
      <c r="F189" s="51">
        <f t="shared" si="14"/>
        <v>0.15902777777777777</v>
      </c>
      <c r="G189" s="51">
        <f t="shared" si="14"/>
        <v>0.8534722222222223</v>
      </c>
      <c r="I189" s="52"/>
      <c r="J189" s="56">
        <v>0</v>
      </c>
      <c r="K189" s="56">
        <v>0</v>
      </c>
      <c r="M189" s="52"/>
      <c r="N189" s="53"/>
      <c r="O189" s="53"/>
      <c r="Q189" s="52"/>
      <c r="R189" s="53"/>
      <c r="S189" s="53"/>
      <c r="U189" s="52"/>
      <c r="V189" s="53"/>
      <c r="W189" s="53"/>
      <c r="Y189" s="52"/>
      <c r="Z189" s="53"/>
      <c r="AA189" s="53"/>
    </row>
    <row r="190" spans="1:27" ht="12.75">
      <c r="A190" s="50">
        <v>38174</v>
      </c>
      <c r="B190" s="51">
        <f ca="1" t="shared" si="12"/>
        <v>0.20138888888888887</v>
      </c>
      <c r="C190" s="51">
        <f ca="1" t="shared" si="13"/>
        <v>0.8944444444444444</v>
      </c>
      <c r="E190" s="50">
        <f t="shared" si="11"/>
        <v>38174</v>
      </c>
      <c r="F190" s="51">
        <f t="shared" si="14"/>
        <v>0.1597222222222222</v>
      </c>
      <c r="G190" s="51">
        <f t="shared" si="14"/>
        <v>0.8527777777777777</v>
      </c>
      <c r="I190" s="52"/>
      <c r="J190" s="56">
        <v>0</v>
      </c>
      <c r="K190" s="56">
        <v>0</v>
      </c>
      <c r="M190" s="52"/>
      <c r="N190" s="53"/>
      <c r="O190" s="53"/>
      <c r="Q190" s="52"/>
      <c r="R190" s="53"/>
      <c r="S190" s="53"/>
      <c r="U190" s="52"/>
      <c r="V190" s="53"/>
      <c r="W190" s="53"/>
      <c r="Y190" s="52"/>
      <c r="Z190" s="53"/>
      <c r="AA190" s="53"/>
    </row>
    <row r="191" spans="1:27" ht="12.75">
      <c r="A191" s="50">
        <v>38175</v>
      </c>
      <c r="B191" s="51">
        <f ca="1" t="shared" si="12"/>
        <v>0.2020833333333333</v>
      </c>
      <c r="C191" s="51">
        <f ca="1" t="shared" si="13"/>
        <v>0.8944444444444444</v>
      </c>
      <c r="E191" s="50">
        <f t="shared" si="11"/>
        <v>38175</v>
      </c>
      <c r="F191" s="51">
        <f t="shared" si="14"/>
        <v>0.16041666666666665</v>
      </c>
      <c r="G191" s="51">
        <f t="shared" si="14"/>
        <v>0.8527777777777777</v>
      </c>
      <c r="I191" s="52"/>
      <c r="J191" s="56">
        <v>0</v>
      </c>
      <c r="K191" s="56">
        <v>0</v>
      </c>
      <c r="M191" s="52"/>
      <c r="N191" s="53"/>
      <c r="O191" s="53"/>
      <c r="Q191" s="52"/>
      <c r="R191" s="53"/>
      <c r="S191" s="53"/>
      <c r="U191" s="52"/>
      <c r="V191" s="53"/>
      <c r="W191" s="53"/>
      <c r="Y191" s="52"/>
      <c r="Z191" s="53"/>
      <c r="AA191" s="53"/>
    </row>
    <row r="192" spans="1:27" ht="12.75">
      <c r="A192" s="50">
        <v>38176</v>
      </c>
      <c r="B192" s="51">
        <f ca="1" t="shared" si="12"/>
        <v>0.2027777777777778</v>
      </c>
      <c r="C192" s="51">
        <f ca="1" t="shared" si="13"/>
        <v>0.89375</v>
      </c>
      <c r="E192" s="50">
        <f t="shared" si="11"/>
        <v>38176</v>
      </c>
      <c r="F192" s="51">
        <f t="shared" si="14"/>
        <v>0.16111111111111115</v>
      </c>
      <c r="G192" s="51">
        <f t="shared" si="14"/>
        <v>0.8520833333333334</v>
      </c>
      <c r="I192" s="52"/>
      <c r="J192" s="56">
        <v>0</v>
      </c>
      <c r="K192" s="56">
        <v>0</v>
      </c>
      <c r="M192" s="52"/>
      <c r="N192" s="53"/>
      <c r="O192" s="53"/>
      <c r="Q192" s="52"/>
      <c r="R192" s="53"/>
      <c r="S192" s="53"/>
      <c r="U192" s="52"/>
      <c r="V192" s="53"/>
      <c r="W192" s="53"/>
      <c r="Y192" s="52"/>
      <c r="Z192" s="53"/>
      <c r="AA192" s="53"/>
    </row>
    <row r="193" spans="1:27" ht="12.75">
      <c r="A193" s="50">
        <v>38177</v>
      </c>
      <c r="B193" s="51">
        <f ca="1" t="shared" si="12"/>
        <v>0.2034722222222222</v>
      </c>
      <c r="C193" s="51">
        <f ca="1" t="shared" si="13"/>
        <v>0.8930555555555556</v>
      </c>
      <c r="E193" s="50">
        <f t="shared" si="11"/>
        <v>38177</v>
      </c>
      <c r="F193" s="51">
        <f t="shared" si="14"/>
        <v>0.16180555555555554</v>
      </c>
      <c r="G193" s="51">
        <f t="shared" si="14"/>
        <v>0.851388888888889</v>
      </c>
      <c r="I193" s="52"/>
      <c r="J193" s="56">
        <v>0</v>
      </c>
      <c r="K193" s="56">
        <v>0</v>
      </c>
      <c r="M193" s="52"/>
      <c r="N193" s="53"/>
      <c r="O193" s="53"/>
      <c r="Q193" s="52"/>
      <c r="R193" s="53"/>
      <c r="S193" s="53"/>
      <c r="U193" s="52"/>
      <c r="V193" s="53"/>
      <c r="W193" s="53"/>
      <c r="Y193" s="52"/>
      <c r="Z193" s="53"/>
      <c r="AA193" s="53"/>
    </row>
    <row r="194" spans="1:27" ht="12.75">
      <c r="A194" s="50">
        <v>38178</v>
      </c>
      <c r="B194" s="51">
        <f ca="1" t="shared" si="12"/>
        <v>0.2041666666666667</v>
      </c>
      <c r="C194" s="51">
        <f ca="1" t="shared" si="13"/>
        <v>0.8923611111111112</v>
      </c>
      <c r="E194" s="50">
        <f t="shared" si="11"/>
        <v>38178</v>
      </c>
      <c r="F194" s="51">
        <f t="shared" si="14"/>
        <v>0.16250000000000003</v>
      </c>
      <c r="G194" s="51">
        <f t="shared" si="14"/>
        <v>0.8506944444444445</v>
      </c>
      <c r="I194" s="52"/>
      <c r="J194" s="56">
        <v>0</v>
      </c>
      <c r="K194" s="56">
        <v>0</v>
      </c>
      <c r="M194" s="52"/>
      <c r="N194" s="53"/>
      <c r="O194" s="53"/>
      <c r="Q194" s="52"/>
      <c r="R194" s="53"/>
      <c r="S194" s="53"/>
      <c r="U194" s="52"/>
      <c r="V194" s="53"/>
      <c r="W194" s="53"/>
      <c r="Y194" s="52"/>
      <c r="Z194" s="53"/>
      <c r="AA194" s="53"/>
    </row>
    <row r="195" spans="1:27" ht="12.75">
      <c r="A195" s="50">
        <v>38179</v>
      </c>
      <c r="B195" s="51">
        <f ca="1" t="shared" si="12"/>
        <v>0.20486111111111113</v>
      </c>
      <c r="C195" s="51">
        <f ca="1" t="shared" si="13"/>
        <v>0.8923611111111112</v>
      </c>
      <c r="E195" s="50">
        <f aca="true" t="shared" si="15" ref="E195:E258">A195</f>
        <v>38179</v>
      </c>
      <c r="F195" s="51">
        <f t="shared" si="14"/>
        <v>0.16319444444444448</v>
      </c>
      <c r="G195" s="51">
        <f t="shared" si="14"/>
        <v>0.8506944444444445</v>
      </c>
      <c r="I195" s="52"/>
      <c r="J195" s="56">
        <v>0</v>
      </c>
      <c r="K195" s="56">
        <v>0</v>
      </c>
      <c r="M195" s="52"/>
      <c r="N195" s="53"/>
      <c r="O195" s="53"/>
      <c r="Q195" s="52"/>
      <c r="R195" s="53"/>
      <c r="S195" s="53"/>
      <c r="U195" s="52"/>
      <c r="V195" s="53"/>
      <c r="W195" s="53"/>
      <c r="Y195" s="52"/>
      <c r="Z195" s="53"/>
      <c r="AA195" s="53"/>
    </row>
    <row r="196" spans="1:27" ht="12.75">
      <c r="A196" s="50">
        <v>38180</v>
      </c>
      <c r="B196" s="51">
        <f ca="1" t="shared" si="16" ref="B196:B259">INDIRECT("B"&amp;ROW()-3+LOOKUP($A$1,INDIRECT("$J$2:$J$"&amp;$I$2),INDIRECT("$K$2:$K$"&amp;$I$2)))</f>
        <v>0.20555555555555557</v>
      </c>
      <c r="C196" s="51">
        <f ca="1" t="shared" si="17" ref="C196:C259">INDIRECT("C"&amp;ROW()-3+LOOKUP($A$1,INDIRECT("$J$2:$J$"&amp;$I$2),INDIRECT("$K$2:$K$"&amp;$I$2)))</f>
        <v>0.8916666666666666</v>
      </c>
      <c r="E196" s="50">
        <f t="shared" si="15"/>
        <v>38180</v>
      </c>
      <c r="F196" s="51">
        <f t="shared" si="14"/>
        <v>0.16388888888888892</v>
      </c>
      <c r="G196" s="51">
        <f t="shared" si="14"/>
        <v>0.85</v>
      </c>
      <c r="I196" s="52"/>
      <c r="J196" s="56">
        <v>0</v>
      </c>
      <c r="K196" s="56">
        <v>0</v>
      </c>
      <c r="M196" s="52"/>
      <c r="N196" s="53"/>
      <c r="O196" s="53"/>
      <c r="Q196" s="52"/>
      <c r="R196" s="53"/>
      <c r="S196" s="53"/>
      <c r="U196" s="52"/>
      <c r="V196" s="53"/>
      <c r="W196" s="53"/>
      <c r="Y196" s="52"/>
      <c r="Z196" s="53"/>
      <c r="AA196" s="53"/>
    </row>
    <row r="197" spans="1:27" ht="12.75">
      <c r="A197" s="50">
        <v>38181</v>
      </c>
      <c r="B197" s="51">
        <f ca="1" t="shared" si="16"/>
        <v>0.20625</v>
      </c>
      <c r="C197" s="51">
        <f ca="1" t="shared" si="17"/>
        <v>0.8909722222222222</v>
      </c>
      <c r="E197" s="50">
        <f t="shared" si="15"/>
        <v>38181</v>
      </c>
      <c r="F197" s="51">
        <f t="shared" si="14"/>
        <v>0.16458333333333333</v>
      </c>
      <c r="G197" s="51">
        <f t="shared" si="14"/>
        <v>0.8493055555555555</v>
      </c>
      <c r="I197" s="52"/>
      <c r="J197" s="56">
        <v>0</v>
      </c>
      <c r="K197" s="56">
        <v>0</v>
      </c>
      <c r="M197" s="52"/>
      <c r="N197" s="53"/>
      <c r="O197" s="53"/>
      <c r="Q197" s="52"/>
      <c r="R197" s="53"/>
      <c r="S197" s="53"/>
      <c r="U197" s="52"/>
      <c r="V197" s="53"/>
      <c r="W197" s="53"/>
      <c r="Y197" s="52"/>
      <c r="Z197" s="53"/>
      <c r="AA197" s="53"/>
    </row>
    <row r="198" spans="1:27" ht="12.75">
      <c r="A198" s="50">
        <v>38182</v>
      </c>
      <c r="B198" s="51">
        <f ca="1" t="shared" si="16"/>
        <v>0.2076388888888889</v>
      </c>
      <c r="C198" s="51">
        <f ca="1" t="shared" si="17"/>
        <v>0.8902777777777778</v>
      </c>
      <c r="E198" s="50">
        <f t="shared" si="15"/>
        <v>38182</v>
      </c>
      <c r="F198" s="51">
        <f t="shared" si="14"/>
        <v>0.16597222222222224</v>
      </c>
      <c r="G198" s="51">
        <f t="shared" si="14"/>
        <v>0.8486111111111112</v>
      </c>
      <c r="I198" s="52"/>
      <c r="J198" s="56">
        <v>0</v>
      </c>
      <c r="K198" s="56">
        <v>0</v>
      </c>
      <c r="M198" s="52"/>
      <c r="N198" s="53"/>
      <c r="O198" s="53"/>
      <c r="Q198" s="52"/>
      <c r="R198" s="53"/>
      <c r="S198" s="53"/>
      <c r="U198" s="52"/>
      <c r="V198" s="53"/>
      <c r="W198" s="53"/>
      <c r="Y198" s="52"/>
      <c r="Z198" s="53"/>
      <c r="AA198" s="53"/>
    </row>
    <row r="199" spans="1:27" ht="12.75">
      <c r="A199" s="50">
        <v>38183</v>
      </c>
      <c r="B199" s="51">
        <f ca="1" t="shared" si="16"/>
        <v>0.20833333333333334</v>
      </c>
      <c r="C199" s="51">
        <f ca="1" t="shared" si="17"/>
        <v>0.8888888888888888</v>
      </c>
      <c r="E199" s="50">
        <f t="shared" si="15"/>
        <v>38183</v>
      </c>
      <c r="F199" s="51">
        <f t="shared" si="14"/>
        <v>0.16666666666666669</v>
      </c>
      <c r="G199" s="51">
        <f t="shared" si="14"/>
        <v>0.8472222222222222</v>
      </c>
      <c r="I199" s="52"/>
      <c r="J199" s="56">
        <v>0</v>
      </c>
      <c r="K199" s="56">
        <v>0</v>
      </c>
      <c r="M199" s="52"/>
      <c r="N199" s="53"/>
      <c r="O199" s="53"/>
      <c r="Q199" s="52"/>
      <c r="R199" s="53"/>
      <c r="S199" s="53"/>
      <c r="U199" s="52"/>
      <c r="V199" s="53"/>
      <c r="W199" s="53"/>
      <c r="Y199" s="52"/>
      <c r="Z199" s="53"/>
      <c r="AA199" s="53"/>
    </row>
    <row r="200" spans="1:27" ht="12.75">
      <c r="A200" s="50">
        <v>38184</v>
      </c>
      <c r="B200" s="51">
        <f ca="1" t="shared" si="16"/>
        <v>0.20902777777777778</v>
      </c>
      <c r="C200" s="51">
        <f ca="1" t="shared" si="17"/>
        <v>0.8881944444444444</v>
      </c>
      <c r="E200" s="50">
        <f t="shared" si="15"/>
        <v>38184</v>
      </c>
      <c r="F200" s="51">
        <f t="shared" si="14"/>
        <v>0.16736111111111113</v>
      </c>
      <c r="G200" s="51">
        <f t="shared" si="14"/>
        <v>0.8465277777777778</v>
      </c>
      <c r="I200" s="52"/>
      <c r="J200" s="56">
        <v>0</v>
      </c>
      <c r="K200" s="56">
        <v>0</v>
      </c>
      <c r="M200" s="52"/>
      <c r="N200" s="53"/>
      <c r="O200" s="53"/>
      <c r="Q200" s="52"/>
      <c r="R200" s="53"/>
      <c r="S200" s="53"/>
      <c r="U200" s="52"/>
      <c r="V200" s="53"/>
      <c r="W200" s="53"/>
      <c r="Y200" s="52"/>
      <c r="Z200" s="53"/>
      <c r="AA200" s="53"/>
    </row>
    <row r="201" spans="1:27" ht="12.75">
      <c r="A201" s="50">
        <v>38185</v>
      </c>
      <c r="B201" s="51">
        <f ca="1" t="shared" si="16"/>
        <v>0.21041666666666667</v>
      </c>
      <c r="C201" s="51">
        <f ca="1" t="shared" si="17"/>
        <v>0.8875</v>
      </c>
      <c r="E201" s="50">
        <f t="shared" si="15"/>
        <v>38185</v>
      </c>
      <c r="F201" s="51">
        <f t="shared" si="14"/>
        <v>0.16875</v>
      </c>
      <c r="G201" s="51">
        <f t="shared" si="14"/>
        <v>0.8458333333333333</v>
      </c>
      <c r="I201" s="52"/>
      <c r="J201" s="56">
        <v>0</v>
      </c>
      <c r="K201" s="56">
        <v>0</v>
      </c>
      <c r="M201" s="52"/>
      <c r="N201" s="53"/>
      <c r="O201" s="53"/>
      <c r="Q201" s="52"/>
      <c r="R201" s="53"/>
      <c r="S201" s="53"/>
      <c r="U201" s="52"/>
      <c r="V201" s="53"/>
      <c r="W201" s="53"/>
      <c r="Y201" s="52"/>
      <c r="Z201" s="53"/>
      <c r="AA201" s="53"/>
    </row>
    <row r="202" spans="1:27" ht="12.75">
      <c r="A202" s="50">
        <v>38186</v>
      </c>
      <c r="B202" s="51">
        <f ca="1" t="shared" si="16"/>
        <v>0.2111111111111111</v>
      </c>
      <c r="C202" s="51">
        <f ca="1" t="shared" si="17"/>
        <v>0.8868055555555556</v>
      </c>
      <c r="E202" s="50">
        <f t="shared" si="15"/>
        <v>38186</v>
      </c>
      <c r="F202" s="51">
        <f t="shared" si="14"/>
        <v>0.16944444444444445</v>
      </c>
      <c r="G202" s="51">
        <f t="shared" si="14"/>
        <v>0.845138888888889</v>
      </c>
      <c r="I202" s="52"/>
      <c r="J202" s="56">
        <v>0</v>
      </c>
      <c r="K202" s="56">
        <v>0</v>
      </c>
      <c r="M202" s="52"/>
      <c r="N202" s="53"/>
      <c r="O202" s="53"/>
      <c r="Q202" s="52"/>
      <c r="R202" s="53"/>
      <c r="S202" s="53"/>
      <c r="U202" s="52"/>
      <c r="V202" s="53"/>
      <c r="W202" s="53"/>
      <c r="Y202" s="52"/>
      <c r="Z202" s="53"/>
      <c r="AA202" s="53"/>
    </row>
    <row r="203" spans="1:27" ht="12.75">
      <c r="A203" s="50">
        <v>38187</v>
      </c>
      <c r="B203" s="51">
        <f ca="1" t="shared" si="16"/>
        <v>0.21180555555555555</v>
      </c>
      <c r="C203" s="51">
        <f ca="1" t="shared" si="17"/>
        <v>0.8861111111111111</v>
      </c>
      <c r="E203" s="50">
        <f t="shared" si="15"/>
        <v>38187</v>
      </c>
      <c r="F203" s="51">
        <f t="shared" si="14"/>
        <v>0.1701388888888889</v>
      </c>
      <c r="G203" s="51">
        <f t="shared" si="14"/>
        <v>0.8444444444444444</v>
      </c>
      <c r="I203" s="52"/>
      <c r="J203" s="56">
        <v>0</v>
      </c>
      <c r="K203" s="56">
        <v>0</v>
      </c>
      <c r="M203" s="52"/>
      <c r="N203" s="53"/>
      <c r="O203" s="53"/>
      <c r="Q203" s="52"/>
      <c r="R203" s="53"/>
      <c r="S203" s="53"/>
      <c r="U203" s="52"/>
      <c r="V203" s="53"/>
      <c r="W203" s="53"/>
      <c r="Y203" s="52"/>
      <c r="Z203" s="53"/>
      <c r="AA203" s="53"/>
    </row>
    <row r="204" spans="1:27" ht="12.75">
      <c r="A204" s="50">
        <v>38188</v>
      </c>
      <c r="B204" s="51">
        <f ca="1" t="shared" si="16"/>
        <v>0.21319444444444444</v>
      </c>
      <c r="C204" s="51">
        <f ca="1" t="shared" si="17"/>
        <v>0.8847222222222223</v>
      </c>
      <c r="E204" s="50">
        <f t="shared" si="15"/>
        <v>38188</v>
      </c>
      <c r="F204" s="51">
        <f t="shared" si="14"/>
        <v>0.17152777777777778</v>
      </c>
      <c r="G204" s="51">
        <f t="shared" si="14"/>
        <v>0.8430555555555557</v>
      </c>
      <c r="I204" s="52"/>
      <c r="J204" s="56">
        <v>0</v>
      </c>
      <c r="K204" s="56">
        <v>0</v>
      </c>
      <c r="M204" s="52"/>
      <c r="N204" s="53"/>
      <c r="O204" s="53"/>
      <c r="Q204" s="52"/>
      <c r="R204" s="53"/>
      <c r="S204" s="53"/>
      <c r="U204" s="52"/>
      <c r="V204" s="53"/>
      <c r="W204" s="53"/>
      <c r="Y204" s="52"/>
      <c r="Z204" s="53"/>
      <c r="AA204" s="53"/>
    </row>
    <row r="205" spans="1:27" ht="12.75">
      <c r="A205" s="50">
        <v>38189</v>
      </c>
      <c r="B205" s="51">
        <f ca="1" t="shared" si="16"/>
        <v>0.2138888888888889</v>
      </c>
      <c r="C205" s="51">
        <f ca="1" t="shared" si="17"/>
        <v>0.8840277777777777</v>
      </c>
      <c r="E205" s="50">
        <f t="shared" si="15"/>
        <v>38189</v>
      </c>
      <c r="F205" s="51">
        <f t="shared" si="14"/>
        <v>0.17222222222222225</v>
      </c>
      <c r="G205" s="51">
        <f t="shared" si="14"/>
        <v>0.8423611111111111</v>
      </c>
      <c r="I205" s="52"/>
      <c r="J205" s="56">
        <v>0</v>
      </c>
      <c r="K205" s="56">
        <v>0</v>
      </c>
      <c r="M205" s="52"/>
      <c r="N205" s="53"/>
      <c r="O205" s="53"/>
      <c r="Q205" s="52"/>
      <c r="R205" s="53"/>
      <c r="S205" s="53"/>
      <c r="U205" s="52"/>
      <c r="V205" s="53"/>
      <c r="W205" s="53"/>
      <c r="Y205" s="52"/>
      <c r="Z205" s="53"/>
      <c r="AA205" s="53"/>
    </row>
    <row r="206" spans="1:27" ht="12.75">
      <c r="A206" s="50">
        <v>38190</v>
      </c>
      <c r="B206" s="51">
        <f ca="1" t="shared" si="16"/>
        <v>0.21458333333333335</v>
      </c>
      <c r="C206" s="51">
        <f ca="1" t="shared" si="17"/>
        <v>0.8833333333333333</v>
      </c>
      <c r="E206" s="50">
        <f t="shared" si="15"/>
        <v>38190</v>
      </c>
      <c r="F206" s="51">
        <f t="shared" si="14"/>
        <v>0.1729166666666667</v>
      </c>
      <c r="G206" s="51">
        <f t="shared" si="14"/>
        <v>0.8416666666666667</v>
      </c>
      <c r="I206" s="52"/>
      <c r="J206" s="56">
        <v>0</v>
      </c>
      <c r="K206" s="56">
        <v>0</v>
      </c>
      <c r="M206" s="52"/>
      <c r="N206" s="53"/>
      <c r="O206" s="53"/>
      <c r="Q206" s="52"/>
      <c r="R206" s="53"/>
      <c r="S206" s="53"/>
      <c r="U206" s="52"/>
      <c r="V206" s="53"/>
      <c r="W206" s="53"/>
      <c r="Y206" s="52"/>
      <c r="Z206" s="53"/>
      <c r="AA206" s="53"/>
    </row>
    <row r="207" spans="1:27" ht="12.75">
      <c r="A207" s="50">
        <v>38191</v>
      </c>
      <c r="B207" s="51">
        <f ca="1" t="shared" si="16"/>
        <v>0.21597222222222223</v>
      </c>
      <c r="C207" s="51">
        <f ca="1" t="shared" si="17"/>
        <v>0.8819444444444445</v>
      </c>
      <c r="E207" s="50">
        <f t="shared" si="15"/>
        <v>38191</v>
      </c>
      <c r="F207" s="51">
        <f t="shared" si="14"/>
        <v>0.17430555555555557</v>
      </c>
      <c r="G207" s="51">
        <f t="shared" si="14"/>
        <v>0.8402777777777779</v>
      </c>
      <c r="I207" s="52"/>
      <c r="J207" s="56">
        <v>0</v>
      </c>
      <c r="K207" s="56">
        <v>0</v>
      </c>
      <c r="M207" s="52"/>
      <c r="N207" s="53"/>
      <c r="O207" s="53"/>
      <c r="Q207" s="52"/>
      <c r="R207" s="53"/>
      <c r="S207" s="53"/>
      <c r="U207" s="52"/>
      <c r="V207" s="53"/>
      <c r="W207" s="53"/>
      <c r="Y207" s="52"/>
      <c r="Z207" s="53"/>
      <c r="AA207" s="53"/>
    </row>
    <row r="208" spans="1:27" ht="12.75">
      <c r="A208" s="50">
        <v>38192</v>
      </c>
      <c r="B208" s="51">
        <f ca="1" t="shared" si="16"/>
        <v>0.21666666666666667</v>
      </c>
      <c r="C208" s="51">
        <f ca="1" t="shared" si="17"/>
        <v>0.88125</v>
      </c>
      <c r="E208" s="50">
        <f t="shared" si="15"/>
        <v>38192</v>
      </c>
      <c r="F208" s="51">
        <f t="shared" si="14"/>
        <v>0.17500000000000002</v>
      </c>
      <c r="G208" s="51">
        <f t="shared" si="14"/>
        <v>0.8395833333333333</v>
      </c>
      <c r="I208" s="52"/>
      <c r="J208" s="56">
        <v>0</v>
      </c>
      <c r="K208" s="56">
        <v>0</v>
      </c>
      <c r="M208" s="52"/>
      <c r="N208" s="53"/>
      <c r="O208" s="53"/>
      <c r="Q208" s="52"/>
      <c r="R208" s="53"/>
      <c r="S208" s="53"/>
      <c r="U208" s="52"/>
      <c r="V208" s="53"/>
      <c r="W208" s="53"/>
      <c r="Y208" s="52"/>
      <c r="Z208" s="53"/>
      <c r="AA208" s="53"/>
    </row>
    <row r="209" spans="1:27" ht="12.75">
      <c r="A209" s="50">
        <v>38193</v>
      </c>
      <c r="B209" s="51">
        <f ca="1" t="shared" si="16"/>
        <v>0.21805555555555556</v>
      </c>
      <c r="C209" s="51">
        <f ca="1" t="shared" si="17"/>
        <v>0.8798611111111111</v>
      </c>
      <c r="E209" s="50">
        <f t="shared" si="15"/>
        <v>38193</v>
      </c>
      <c r="F209" s="51">
        <f t="shared" si="14"/>
        <v>0.1763888888888889</v>
      </c>
      <c r="G209" s="51">
        <f t="shared" si="14"/>
        <v>0.8381944444444445</v>
      </c>
      <c r="I209" s="52"/>
      <c r="J209" s="56">
        <v>0</v>
      </c>
      <c r="K209" s="56">
        <v>0</v>
      </c>
      <c r="M209" s="52"/>
      <c r="N209" s="53"/>
      <c r="O209" s="53"/>
      <c r="Q209" s="52"/>
      <c r="R209" s="53"/>
      <c r="S209" s="53"/>
      <c r="U209" s="52"/>
      <c r="V209" s="53"/>
      <c r="W209" s="53"/>
      <c r="Y209" s="52"/>
      <c r="Z209" s="53"/>
      <c r="AA209" s="53"/>
    </row>
    <row r="210" spans="1:27" ht="12.75">
      <c r="A210" s="50">
        <v>38194</v>
      </c>
      <c r="B210" s="51">
        <f ca="1" t="shared" si="16"/>
        <v>0.21875</v>
      </c>
      <c r="C210" s="51">
        <f ca="1" t="shared" si="17"/>
        <v>0.8791666666666668</v>
      </c>
      <c r="E210" s="50">
        <f t="shared" si="15"/>
        <v>38194</v>
      </c>
      <c r="F210" s="51">
        <f t="shared" si="14"/>
        <v>0.17708333333333334</v>
      </c>
      <c r="G210" s="51">
        <f t="shared" si="14"/>
        <v>0.8375000000000001</v>
      </c>
      <c r="I210" s="52"/>
      <c r="J210" s="56">
        <v>0</v>
      </c>
      <c r="K210" s="56">
        <v>0</v>
      </c>
      <c r="M210" s="52"/>
      <c r="N210" s="53"/>
      <c r="O210" s="53"/>
      <c r="Q210" s="52"/>
      <c r="R210" s="53"/>
      <c r="S210" s="53"/>
      <c r="U210" s="52"/>
      <c r="V210" s="53"/>
      <c r="W210" s="53"/>
      <c r="Y210" s="52"/>
      <c r="Z210" s="53"/>
      <c r="AA210" s="53"/>
    </row>
    <row r="211" spans="1:27" ht="12.75">
      <c r="A211" s="50">
        <v>38195</v>
      </c>
      <c r="B211" s="51">
        <f ca="1" t="shared" si="16"/>
        <v>0.22013888888888888</v>
      </c>
      <c r="C211" s="51">
        <f ca="1" t="shared" si="17"/>
        <v>0.8777777777777778</v>
      </c>
      <c r="E211" s="50">
        <f t="shared" si="15"/>
        <v>38195</v>
      </c>
      <c r="F211" s="51">
        <f t="shared" si="14"/>
        <v>0.17847222222222223</v>
      </c>
      <c r="G211" s="51">
        <f t="shared" si="14"/>
        <v>0.8361111111111111</v>
      </c>
      <c r="I211" s="52"/>
      <c r="J211" s="56">
        <v>0</v>
      </c>
      <c r="K211" s="56">
        <v>0</v>
      </c>
      <c r="M211" s="52"/>
      <c r="N211" s="53"/>
      <c r="O211" s="53"/>
      <c r="Q211" s="52"/>
      <c r="R211" s="53"/>
      <c r="S211" s="53"/>
      <c r="U211" s="52"/>
      <c r="V211" s="53"/>
      <c r="W211" s="53"/>
      <c r="Y211" s="52"/>
      <c r="Z211" s="53"/>
      <c r="AA211" s="53"/>
    </row>
    <row r="212" spans="1:27" ht="12.75">
      <c r="A212" s="50">
        <v>38196</v>
      </c>
      <c r="B212" s="51">
        <f ca="1" t="shared" si="16"/>
        <v>0.22083333333333333</v>
      </c>
      <c r="C212" s="51">
        <f ca="1" t="shared" si="17"/>
        <v>0.8770833333333333</v>
      </c>
      <c r="E212" s="50">
        <f t="shared" si="15"/>
        <v>38196</v>
      </c>
      <c r="F212" s="51">
        <f t="shared" si="14"/>
        <v>0.17916666666666667</v>
      </c>
      <c r="G212" s="51">
        <f t="shared" si="14"/>
        <v>0.8354166666666667</v>
      </c>
      <c r="I212" s="52"/>
      <c r="J212" s="56">
        <v>0</v>
      </c>
      <c r="K212" s="56">
        <v>0</v>
      </c>
      <c r="M212" s="52"/>
      <c r="N212" s="53"/>
      <c r="O212" s="53"/>
      <c r="Q212" s="52"/>
      <c r="R212" s="53"/>
      <c r="S212" s="53"/>
      <c r="U212" s="52"/>
      <c r="V212" s="53"/>
      <c r="W212" s="53"/>
      <c r="Y212" s="52"/>
      <c r="Z212" s="53"/>
      <c r="AA212" s="53"/>
    </row>
    <row r="213" spans="1:27" ht="12.75">
      <c r="A213" s="50">
        <v>38197</v>
      </c>
      <c r="B213" s="51">
        <f ca="1" t="shared" si="16"/>
        <v>0.2222222222222222</v>
      </c>
      <c r="C213" s="51">
        <f ca="1" t="shared" si="17"/>
        <v>0.8756944444444444</v>
      </c>
      <c r="E213" s="50">
        <f t="shared" si="15"/>
        <v>38197</v>
      </c>
      <c r="F213" s="51">
        <f t="shared" si="14"/>
        <v>0.18055555555555555</v>
      </c>
      <c r="G213" s="51">
        <f t="shared" si="14"/>
        <v>0.8340277777777778</v>
      </c>
      <c r="I213" s="52"/>
      <c r="J213" s="56">
        <v>0</v>
      </c>
      <c r="K213" s="56">
        <v>0</v>
      </c>
      <c r="M213" s="52"/>
      <c r="N213" s="53"/>
      <c r="O213" s="53"/>
      <c r="Q213" s="52"/>
      <c r="R213" s="53"/>
      <c r="S213" s="53"/>
      <c r="U213" s="52"/>
      <c r="V213" s="53"/>
      <c r="W213" s="53"/>
      <c r="Y213" s="52"/>
      <c r="Z213" s="53"/>
      <c r="AA213" s="53"/>
    </row>
    <row r="214" spans="1:27" ht="12.75">
      <c r="A214" s="50">
        <v>38198</v>
      </c>
      <c r="B214" s="51">
        <f ca="1" t="shared" si="16"/>
        <v>0.2236111111111111</v>
      </c>
      <c r="C214" s="51">
        <f ca="1" t="shared" si="17"/>
        <v>0.8743055555555556</v>
      </c>
      <c r="E214" s="50">
        <f t="shared" si="15"/>
        <v>38198</v>
      </c>
      <c r="F214" s="51">
        <f t="shared" si="14"/>
        <v>0.18194444444444444</v>
      </c>
      <c r="G214" s="51">
        <f t="shared" si="14"/>
        <v>0.8326388888888889</v>
      </c>
      <c r="I214" s="52"/>
      <c r="J214" s="56">
        <v>0</v>
      </c>
      <c r="K214" s="56">
        <v>0</v>
      </c>
      <c r="M214" s="52"/>
      <c r="N214" s="53"/>
      <c r="O214" s="53"/>
      <c r="Q214" s="52"/>
      <c r="R214" s="53"/>
      <c r="S214" s="53"/>
      <c r="U214" s="52"/>
      <c r="V214" s="53"/>
      <c r="W214" s="53"/>
      <c r="Y214" s="52"/>
      <c r="Z214" s="53"/>
      <c r="AA214" s="53"/>
    </row>
    <row r="215" spans="1:27" ht="12.75">
      <c r="A215" s="50">
        <v>38199</v>
      </c>
      <c r="B215" s="51">
        <f ca="1" t="shared" si="16"/>
        <v>0.22430555555555556</v>
      </c>
      <c r="C215" s="51">
        <f ca="1" t="shared" si="17"/>
        <v>0.873611111111111</v>
      </c>
      <c r="E215" s="50">
        <f t="shared" si="15"/>
        <v>38199</v>
      </c>
      <c r="F215" s="51">
        <f t="shared" si="14"/>
        <v>0.1826388888888889</v>
      </c>
      <c r="G215" s="51">
        <f t="shared" si="14"/>
        <v>0.8319444444444444</v>
      </c>
      <c r="I215" s="52"/>
      <c r="J215" s="56">
        <v>0</v>
      </c>
      <c r="K215" s="56">
        <v>0</v>
      </c>
      <c r="M215" s="52"/>
      <c r="N215" s="53"/>
      <c r="O215" s="53"/>
      <c r="Q215" s="52"/>
      <c r="R215" s="53"/>
      <c r="S215" s="53"/>
      <c r="U215" s="52"/>
      <c r="V215" s="53"/>
      <c r="W215" s="53"/>
      <c r="Y215" s="52"/>
      <c r="Z215" s="53"/>
      <c r="AA215" s="53"/>
    </row>
    <row r="216" spans="1:27" ht="12.75">
      <c r="A216" s="50">
        <v>38200</v>
      </c>
      <c r="B216" s="51">
        <f ca="1" t="shared" si="16"/>
        <v>0.22569444444444445</v>
      </c>
      <c r="C216" s="51">
        <f ca="1" t="shared" si="17"/>
        <v>0.8722222222222222</v>
      </c>
      <c r="E216" s="50">
        <f t="shared" si="15"/>
        <v>38200</v>
      </c>
      <c r="F216" s="51">
        <f t="shared" si="14"/>
        <v>0.1840277777777778</v>
      </c>
      <c r="G216" s="51">
        <f t="shared" si="14"/>
        <v>0.8305555555555556</v>
      </c>
      <c r="I216" s="52"/>
      <c r="J216" s="56">
        <v>0</v>
      </c>
      <c r="K216" s="56">
        <v>0</v>
      </c>
      <c r="M216" s="52"/>
      <c r="N216" s="53"/>
      <c r="O216" s="53"/>
      <c r="Q216" s="52"/>
      <c r="R216" s="53"/>
      <c r="S216" s="53"/>
      <c r="U216" s="52"/>
      <c r="V216" s="53"/>
      <c r="W216" s="53"/>
      <c r="Y216" s="52"/>
      <c r="Z216" s="53"/>
      <c r="AA216" s="53"/>
    </row>
    <row r="217" spans="1:27" ht="12.75">
      <c r="A217" s="50">
        <v>38201</v>
      </c>
      <c r="B217" s="51">
        <f ca="1" t="shared" si="16"/>
        <v>0.2263888888888889</v>
      </c>
      <c r="C217" s="51">
        <f ca="1" t="shared" si="17"/>
        <v>0.8708333333333332</v>
      </c>
      <c r="E217" s="50">
        <f t="shared" si="15"/>
        <v>38201</v>
      </c>
      <c r="F217" s="51">
        <f t="shared" si="14"/>
        <v>0.18472222222222223</v>
      </c>
      <c r="G217" s="51">
        <f t="shared" si="14"/>
        <v>0.8291666666666666</v>
      </c>
      <c r="I217" s="52"/>
      <c r="J217" s="56">
        <v>0</v>
      </c>
      <c r="K217" s="56">
        <v>0</v>
      </c>
      <c r="M217" s="52"/>
      <c r="N217" s="53"/>
      <c r="O217" s="53"/>
      <c r="Q217" s="52"/>
      <c r="R217" s="53"/>
      <c r="S217" s="53"/>
      <c r="U217" s="52"/>
      <c r="V217" s="53"/>
      <c r="W217" s="53"/>
      <c r="Y217" s="52"/>
      <c r="Z217" s="53"/>
      <c r="AA217" s="53"/>
    </row>
    <row r="218" spans="1:27" ht="12.75">
      <c r="A218" s="50">
        <v>38202</v>
      </c>
      <c r="B218" s="51">
        <f ca="1" t="shared" si="16"/>
        <v>0.22777777777777777</v>
      </c>
      <c r="C218" s="51">
        <f ca="1" t="shared" si="17"/>
        <v>0.8694444444444445</v>
      </c>
      <c r="E218" s="50">
        <f t="shared" si="15"/>
        <v>38202</v>
      </c>
      <c r="F218" s="51">
        <f t="shared" si="14"/>
        <v>0.18611111111111112</v>
      </c>
      <c r="G218" s="51">
        <f t="shared" si="14"/>
        <v>0.8277777777777778</v>
      </c>
      <c r="I218" s="52"/>
      <c r="J218" s="56">
        <v>0</v>
      </c>
      <c r="K218" s="56">
        <v>0</v>
      </c>
      <c r="M218" s="52"/>
      <c r="N218" s="53"/>
      <c r="O218" s="53"/>
      <c r="Q218" s="52"/>
      <c r="R218" s="53"/>
      <c r="S218" s="53"/>
      <c r="U218" s="52"/>
      <c r="V218" s="53"/>
      <c r="W218" s="53"/>
      <c r="Y218" s="52"/>
      <c r="Z218" s="53"/>
      <c r="AA218" s="53"/>
    </row>
    <row r="219" spans="1:27" ht="12.75">
      <c r="A219" s="50">
        <v>38203</v>
      </c>
      <c r="B219" s="51">
        <f ca="1" t="shared" si="16"/>
        <v>0.22847222222222222</v>
      </c>
      <c r="C219" s="51">
        <f ca="1" t="shared" si="17"/>
        <v>0.86875</v>
      </c>
      <c r="E219" s="50">
        <f t="shared" si="15"/>
        <v>38203</v>
      </c>
      <c r="F219" s="51">
        <f t="shared" si="14"/>
        <v>0.18680555555555556</v>
      </c>
      <c r="G219" s="51">
        <f t="shared" si="14"/>
        <v>0.8270833333333334</v>
      </c>
      <c r="I219" s="52"/>
      <c r="J219" s="56">
        <v>0</v>
      </c>
      <c r="K219" s="56">
        <v>0</v>
      </c>
      <c r="M219" s="52"/>
      <c r="N219" s="53"/>
      <c r="O219" s="53"/>
      <c r="Q219" s="52"/>
      <c r="R219" s="53"/>
      <c r="S219" s="53"/>
      <c r="U219" s="52"/>
      <c r="V219" s="53"/>
      <c r="W219" s="53"/>
      <c r="Y219" s="52"/>
      <c r="Z219" s="53"/>
      <c r="AA219" s="53"/>
    </row>
    <row r="220" spans="1:27" ht="12.75">
      <c r="A220" s="50">
        <v>38204</v>
      </c>
      <c r="B220" s="51">
        <f ca="1" t="shared" si="16"/>
        <v>0.2298611111111111</v>
      </c>
      <c r="C220" s="51">
        <f ca="1" t="shared" si="17"/>
        <v>0.8673611111111111</v>
      </c>
      <c r="E220" s="50">
        <f t="shared" si="15"/>
        <v>38204</v>
      </c>
      <c r="F220" s="51">
        <f t="shared" si="14"/>
        <v>0.18819444444444444</v>
      </c>
      <c r="G220" s="51">
        <f t="shared" si="14"/>
        <v>0.8256944444444445</v>
      </c>
      <c r="I220" s="52"/>
      <c r="J220" s="56">
        <v>0</v>
      </c>
      <c r="K220" s="56">
        <v>0</v>
      </c>
      <c r="M220" s="52"/>
      <c r="N220" s="53"/>
      <c r="O220" s="53"/>
      <c r="Q220" s="52"/>
      <c r="R220" s="53"/>
      <c r="S220" s="53"/>
      <c r="U220" s="52"/>
      <c r="V220" s="53"/>
      <c r="W220" s="53"/>
      <c r="Y220" s="52"/>
      <c r="Z220" s="53"/>
      <c r="AA220" s="53"/>
    </row>
    <row r="221" spans="1:27" ht="12.75">
      <c r="A221" s="50">
        <v>38205</v>
      </c>
      <c r="B221" s="51">
        <f ca="1" t="shared" si="16"/>
        <v>0.23125</v>
      </c>
      <c r="C221" s="51">
        <f ca="1" t="shared" si="17"/>
        <v>0.8659722222222223</v>
      </c>
      <c r="E221" s="50">
        <f t="shared" si="15"/>
        <v>38205</v>
      </c>
      <c r="F221" s="51">
        <f aca="true" t="shared" si="18" ref="F221:G284">B221-1/24</f>
        <v>0.18958333333333335</v>
      </c>
      <c r="G221" s="51">
        <f t="shared" si="18"/>
        <v>0.8243055555555556</v>
      </c>
      <c r="I221" s="52"/>
      <c r="J221" s="56">
        <v>0</v>
      </c>
      <c r="K221" s="56">
        <v>0</v>
      </c>
      <c r="M221" s="52"/>
      <c r="N221" s="53"/>
      <c r="O221" s="53"/>
      <c r="Q221" s="52"/>
      <c r="R221" s="53"/>
      <c r="S221" s="53"/>
      <c r="U221" s="52"/>
      <c r="V221" s="53"/>
      <c r="W221" s="53"/>
      <c r="Y221" s="52"/>
      <c r="Z221" s="53"/>
      <c r="AA221" s="53"/>
    </row>
    <row r="222" spans="1:27" ht="12.75">
      <c r="A222" s="50">
        <v>38206</v>
      </c>
      <c r="B222" s="51">
        <f ca="1" t="shared" si="16"/>
        <v>0.23194444444444443</v>
      </c>
      <c r="C222" s="51">
        <f ca="1" t="shared" si="17"/>
        <v>0.8645833333333334</v>
      </c>
      <c r="E222" s="50">
        <f t="shared" si="15"/>
        <v>38206</v>
      </c>
      <c r="F222" s="51">
        <f t="shared" si="18"/>
        <v>0.19027777777777777</v>
      </c>
      <c r="G222" s="51">
        <f t="shared" si="18"/>
        <v>0.8229166666666667</v>
      </c>
      <c r="I222" s="52"/>
      <c r="J222" s="56">
        <v>0</v>
      </c>
      <c r="K222" s="56">
        <v>0</v>
      </c>
      <c r="M222" s="52"/>
      <c r="N222" s="53"/>
      <c r="O222" s="53"/>
      <c r="Q222" s="52"/>
      <c r="R222" s="53"/>
      <c r="S222" s="53"/>
      <c r="U222" s="52"/>
      <c r="V222" s="53"/>
      <c r="W222" s="53"/>
      <c r="Y222" s="52"/>
      <c r="Z222" s="53"/>
      <c r="AA222" s="53"/>
    </row>
    <row r="223" spans="1:27" ht="12.75">
      <c r="A223" s="50">
        <v>38207</v>
      </c>
      <c r="B223" s="51">
        <f ca="1" t="shared" si="16"/>
        <v>0.2333333333333333</v>
      </c>
      <c r="C223" s="51">
        <f ca="1" t="shared" si="17"/>
        <v>0.8631944444444444</v>
      </c>
      <c r="E223" s="50">
        <f t="shared" si="15"/>
        <v>38207</v>
      </c>
      <c r="F223" s="51">
        <f t="shared" si="18"/>
        <v>0.19166666666666665</v>
      </c>
      <c r="G223" s="51">
        <f t="shared" si="18"/>
        <v>0.8215277777777777</v>
      </c>
      <c r="I223" s="52"/>
      <c r="J223" s="56">
        <v>0</v>
      </c>
      <c r="K223" s="56">
        <v>0</v>
      </c>
      <c r="M223" s="52"/>
      <c r="N223" s="53"/>
      <c r="O223" s="53"/>
      <c r="Q223" s="52"/>
      <c r="R223" s="53"/>
      <c r="S223" s="53"/>
      <c r="U223" s="52"/>
      <c r="V223" s="53"/>
      <c r="W223" s="53"/>
      <c r="Y223" s="52"/>
      <c r="Z223" s="53"/>
      <c r="AA223" s="53"/>
    </row>
    <row r="224" spans="1:27" ht="12.75">
      <c r="A224" s="50">
        <v>38208</v>
      </c>
      <c r="B224" s="51">
        <f ca="1" t="shared" si="16"/>
        <v>0.2347222222222222</v>
      </c>
      <c r="C224" s="51">
        <f ca="1" t="shared" si="17"/>
        <v>0.8618055555555556</v>
      </c>
      <c r="E224" s="50">
        <f t="shared" si="15"/>
        <v>38208</v>
      </c>
      <c r="F224" s="51">
        <f t="shared" si="18"/>
        <v>0.19305555555555554</v>
      </c>
      <c r="G224" s="51">
        <f t="shared" si="18"/>
        <v>0.820138888888889</v>
      </c>
      <c r="I224" s="52"/>
      <c r="J224" s="56">
        <v>0</v>
      </c>
      <c r="K224" s="56">
        <v>0</v>
      </c>
      <c r="M224" s="52"/>
      <c r="N224" s="53"/>
      <c r="O224" s="53"/>
      <c r="Q224" s="52"/>
      <c r="R224" s="53"/>
      <c r="S224" s="53"/>
      <c r="U224" s="52"/>
      <c r="V224" s="53"/>
      <c r="W224" s="53"/>
      <c r="Y224" s="52"/>
      <c r="Z224" s="53"/>
      <c r="AA224" s="53"/>
    </row>
    <row r="225" spans="1:27" ht="12.75">
      <c r="A225" s="50">
        <v>38209</v>
      </c>
      <c r="B225" s="51">
        <f ca="1" t="shared" si="16"/>
        <v>0.2354166666666667</v>
      </c>
      <c r="C225" s="51">
        <f ca="1" t="shared" si="17"/>
        <v>0.8604166666666666</v>
      </c>
      <c r="E225" s="50">
        <f t="shared" si="15"/>
        <v>38209</v>
      </c>
      <c r="F225" s="51">
        <f t="shared" si="18"/>
        <v>0.19375000000000003</v>
      </c>
      <c r="G225" s="51">
        <f t="shared" si="18"/>
        <v>0.81875</v>
      </c>
      <c r="I225" s="52"/>
      <c r="J225" s="56">
        <v>0</v>
      </c>
      <c r="K225" s="56">
        <v>0</v>
      </c>
      <c r="M225" s="52"/>
      <c r="N225" s="53"/>
      <c r="O225" s="53"/>
      <c r="Q225" s="52"/>
      <c r="R225" s="53"/>
      <c r="S225" s="53"/>
      <c r="U225" s="52"/>
      <c r="V225" s="53"/>
      <c r="W225" s="53"/>
      <c r="Y225" s="52"/>
      <c r="Z225" s="53"/>
      <c r="AA225" s="53"/>
    </row>
    <row r="226" spans="1:27" ht="12.75">
      <c r="A226" s="50">
        <v>38210</v>
      </c>
      <c r="B226" s="51">
        <f ca="1" t="shared" si="16"/>
        <v>0.23680555555555557</v>
      </c>
      <c r="C226" s="51">
        <f ca="1" t="shared" si="17"/>
        <v>0.8590277777777778</v>
      </c>
      <c r="E226" s="50">
        <f t="shared" si="15"/>
        <v>38210</v>
      </c>
      <c r="F226" s="51">
        <f t="shared" si="18"/>
        <v>0.19513888888888892</v>
      </c>
      <c r="G226" s="51">
        <f t="shared" si="18"/>
        <v>0.8173611111111112</v>
      </c>
      <c r="I226" s="52"/>
      <c r="J226" s="56">
        <v>0</v>
      </c>
      <c r="K226" s="56">
        <v>0</v>
      </c>
      <c r="M226" s="52"/>
      <c r="N226" s="53"/>
      <c r="O226" s="53"/>
      <c r="Q226" s="52"/>
      <c r="R226" s="53"/>
      <c r="S226" s="53"/>
      <c r="U226" s="52"/>
      <c r="V226" s="53"/>
      <c r="W226" s="53"/>
      <c r="Y226" s="52"/>
      <c r="Z226" s="53"/>
      <c r="AA226" s="53"/>
    </row>
    <row r="227" spans="1:27" ht="12.75">
      <c r="A227" s="50">
        <v>38211</v>
      </c>
      <c r="B227" s="51">
        <f ca="1" t="shared" si="16"/>
        <v>0.23819444444444446</v>
      </c>
      <c r="C227" s="51">
        <f ca="1" t="shared" si="17"/>
        <v>0.8576388888888888</v>
      </c>
      <c r="E227" s="50">
        <f t="shared" si="15"/>
        <v>38211</v>
      </c>
      <c r="F227" s="51">
        <f t="shared" si="18"/>
        <v>0.1965277777777778</v>
      </c>
      <c r="G227" s="51">
        <f t="shared" si="18"/>
        <v>0.8159722222222222</v>
      </c>
      <c r="I227" s="52"/>
      <c r="J227" s="56">
        <v>0</v>
      </c>
      <c r="K227" s="56">
        <v>0</v>
      </c>
      <c r="M227" s="52"/>
      <c r="N227" s="53"/>
      <c r="O227" s="53"/>
      <c r="Q227" s="52"/>
      <c r="R227" s="53"/>
      <c r="S227" s="53"/>
      <c r="U227" s="52"/>
      <c r="V227" s="53"/>
      <c r="W227" s="53"/>
      <c r="Y227" s="52"/>
      <c r="Z227" s="53"/>
      <c r="AA227" s="53"/>
    </row>
    <row r="228" spans="1:27" ht="12.75">
      <c r="A228" s="50">
        <v>38212</v>
      </c>
      <c r="B228" s="51">
        <f ca="1" t="shared" si="16"/>
        <v>0.2388888888888889</v>
      </c>
      <c r="C228" s="51">
        <f ca="1" t="shared" si="17"/>
        <v>0.85625</v>
      </c>
      <c r="E228" s="50">
        <f t="shared" si="15"/>
        <v>38212</v>
      </c>
      <c r="F228" s="51">
        <f t="shared" si="18"/>
        <v>0.19722222222222224</v>
      </c>
      <c r="G228" s="51">
        <f t="shared" si="18"/>
        <v>0.8145833333333333</v>
      </c>
      <c r="I228" s="52"/>
      <c r="J228" s="56">
        <v>0</v>
      </c>
      <c r="K228" s="56">
        <v>0</v>
      </c>
      <c r="M228" s="52"/>
      <c r="N228" s="53"/>
      <c r="O228" s="53"/>
      <c r="Q228" s="52"/>
      <c r="R228" s="53"/>
      <c r="S228" s="53"/>
      <c r="U228" s="52"/>
      <c r="V228" s="53"/>
      <c r="W228" s="53"/>
      <c r="Y228" s="52"/>
      <c r="Z228" s="53"/>
      <c r="AA228" s="53"/>
    </row>
    <row r="229" spans="1:27" ht="12.75">
      <c r="A229" s="50">
        <v>38213</v>
      </c>
      <c r="B229" s="51">
        <f ca="1" t="shared" si="16"/>
        <v>0.24027777777777778</v>
      </c>
      <c r="C229" s="51">
        <f ca="1" t="shared" si="17"/>
        <v>0.8548611111111111</v>
      </c>
      <c r="E229" s="50">
        <f t="shared" si="15"/>
        <v>38213</v>
      </c>
      <c r="F229" s="51">
        <f t="shared" si="18"/>
        <v>0.19861111111111113</v>
      </c>
      <c r="G229" s="51">
        <f t="shared" si="18"/>
        <v>0.8131944444444444</v>
      </c>
      <c r="I229" s="52"/>
      <c r="J229" s="56">
        <v>0</v>
      </c>
      <c r="K229" s="56">
        <v>0</v>
      </c>
      <c r="M229" s="52"/>
      <c r="N229" s="53"/>
      <c r="O229" s="53"/>
      <c r="Q229" s="52"/>
      <c r="R229" s="53"/>
      <c r="S229" s="53"/>
      <c r="U229" s="52"/>
      <c r="V229" s="53"/>
      <c r="W229" s="53"/>
      <c r="Y229" s="52"/>
      <c r="Z229" s="53"/>
      <c r="AA229" s="53"/>
    </row>
    <row r="230" spans="1:27" ht="12.75">
      <c r="A230" s="50">
        <v>38214</v>
      </c>
      <c r="B230" s="51">
        <f ca="1" t="shared" si="16"/>
        <v>0.24166666666666667</v>
      </c>
      <c r="C230" s="51">
        <f ca="1" t="shared" si="17"/>
        <v>0.8534722222222223</v>
      </c>
      <c r="E230" s="50">
        <f t="shared" si="15"/>
        <v>38214</v>
      </c>
      <c r="F230" s="51">
        <f t="shared" si="18"/>
        <v>0.2</v>
      </c>
      <c r="G230" s="51">
        <f t="shared" si="18"/>
        <v>0.8118055555555557</v>
      </c>
      <c r="I230" s="52"/>
      <c r="J230" s="56">
        <v>0</v>
      </c>
      <c r="K230" s="56">
        <v>0</v>
      </c>
      <c r="M230" s="52"/>
      <c r="N230" s="53"/>
      <c r="O230" s="53"/>
      <c r="Q230" s="52"/>
      <c r="R230" s="53"/>
      <c r="S230" s="53"/>
      <c r="U230" s="52"/>
      <c r="V230" s="53"/>
      <c r="W230" s="53"/>
      <c r="Y230" s="52"/>
      <c r="Z230" s="53"/>
      <c r="AA230" s="53"/>
    </row>
    <row r="231" spans="1:27" ht="12.75">
      <c r="A231" s="50">
        <v>38215</v>
      </c>
      <c r="B231" s="51">
        <f ca="1" t="shared" si="16"/>
        <v>0.2423611111111111</v>
      </c>
      <c r="C231" s="51">
        <f ca="1" t="shared" si="17"/>
        <v>0.8520833333333333</v>
      </c>
      <c r="E231" s="50">
        <f t="shared" si="15"/>
        <v>38215</v>
      </c>
      <c r="F231" s="51">
        <f t="shared" si="18"/>
        <v>0.20069444444444445</v>
      </c>
      <c r="G231" s="51">
        <f t="shared" si="18"/>
        <v>0.8104166666666667</v>
      </c>
      <c r="I231" s="52"/>
      <c r="J231" s="56">
        <v>0</v>
      </c>
      <c r="K231" s="56">
        <v>0</v>
      </c>
      <c r="M231" s="52"/>
      <c r="N231" s="53"/>
      <c r="O231" s="53"/>
      <c r="Q231" s="52"/>
      <c r="R231" s="53"/>
      <c r="S231" s="53"/>
      <c r="U231" s="52"/>
      <c r="V231" s="53"/>
      <c r="W231" s="53"/>
      <c r="Y231" s="52"/>
      <c r="Z231" s="53"/>
      <c r="AA231" s="53"/>
    </row>
    <row r="232" spans="1:27" ht="12.75">
      <c r="A232" s="50">
        <v>38216</v>
      </c>
      <c r="B232" s="51">
        <f ca="1" t="shared" si="16"/>
        <v>0.24375</v>
      </c>
      <c r="C232" s="51">
        <f ca="1" t="shared" si="17"/>
        <v>0.8506944444444445</v>
      </c>
      <c r="E232" s="50">
        <f t="shared" si="15"/>
        <v>38216</v>
      </c>
      <c r="F232" s="51">
        <f t="shared" si="18"/>
        <v>0.20208333333333334</v>
      </c>
      <c r="G232" s="51">
        <f t="shared" si="18"/>
        <v>0.8090277777777779</v>
      </c>
      <c r="I232" s="52"/>
      <c r="J232" s="56">
        <v>0</v>
      </c>
      <c r="K232" s="56">
        <v>0</v>
      </c>
      <c r="M232" s="52"/>
      <c r="N232" s="53"/>
      <c r="O232" s="53"/>
      <c r="Q232" s="52"/>
      <c r="R232" s="53"/>
      <c r="S232" s="53"/>
      <c r="U232" s="52"/>
      <c r="V232" s="53"/>
      <c r="W232" s="53"/>
      <c r="Y232" s="52"/>
      <c r="Z232" s="53"/>
      <c r="AA232" s="53"/>
    </row>
    <row r="233" spans="1:27" ht="12.75">
      <c r="A233" s="50">
        <v>38217</v>
      </c>
      <c r="B233" s="51">
        <f ca="1" t="shared" si="16"/>
        <v>0.24513888888888888</v>
      </c>
      <c r="C233" s="51">
        <f ca="1" t="shared" si="17"/>
        <v>0.8493055555555555</v>
      </c>
      <c r="E233" s="50">
        <f t="shared" si="15"/>
        <v>38217</v>
      </c>
      <c r="F233" s="51">
        <f t="shared" si="18"/>
        <v>0.20347222222222222</v>
      </c>
      <c r="G233" s="51">
        <f t="shared" si="18"/>
        <v>0.8076388888888889</v>
      </c>
      <c r="I233" s="52"/>
      <c r="J233" s="56">
        <v>0</v>
      </c>
      <c r="K233" s="56">
        <v>0</v>
      </c>
      <c r="M233" s="52"/>
      <c r="N233" s="53"/>
      <c r="O233" s="53"/>
      <c r="Q233" s="52"/>
      <c r="R233" s="53"/>
      <c r="S233" s="53"/>
      <c r="U233" s="52"/>
      <c r="V233" s="53"/>
      <c r="W233" s="53"/>
      <c r="Y233" s="52"/>
      <c r="Z233" s="53"/>
      <c r="AA233" s="53"/>
    </row>
    <row r="234" spans="1:27" ht="12.75">
      <c r="A234" s="50">
        <v>38218</v>
      </c>
      <c r="B234" s="51">
        <f ca="1" t="shared" si="16"/>
        <v>0.24583333333333335</v>
      </c>
      <c r="C234" s="51">
        <f ca="1" t="shared" si="17"/>
        <v>0.8479166666666668</v>
      </c>
      <c r="E234" s="50">
        <f t="shared" si="15"/>
        <v>38218</v>
      </c>
      <c r="F234" s="51">
        <f t="shared" si="18"/>
        <v>0.2041666666666667</v>
      </c>
      <c r="G234" s="51">
        <f t="shared" si="18"/>
        <v>0.8062500000000001</v>
      </c>
      <c r="I234" s="52"/>
      <c r="J234" s="56">
        <v>0</v>
      </c>
      <c r="K234" s="56">
        <v>0</v>
      </c>
      <c r="M234" s="52"/>
      <c r="N234" s="53"/>
      <c r="O234" s="53"/>
      <c r="Q234" s="52"/>
      <c r="R234" s="53"/>
      <c r="S234" s="53"/>
      <c r="U234" s="52"/>
      <c r="V234" s="53"/>
      <c r="W234" s="53"/>
      <c r="Y234" s="52"/>
      <c r="Z234" s="53"/>
      <c r="AA234" s="53"/>
    </row>
    <row r="235" spans="1:27" ht="12.75">
      <c r="A235" s="50">
        <v>38219</v>
      </c>
      <c r="B235" s="51">
        <f ca="1" t="shared" si="16"/>
        <v>0.24722222222222223</v>
      </c>
      <c r="C235" s="51">
        <f ca="1" t="shared" si="17"/>
        <v>0.8458333333333333</v>
      </c>
      <c r="E235" s="50">
        <f t="shared" si="15"/>
        <v>38219</v>
      </c>
      <c r="F235" s="51">
        <f t="shared" si="18"/>
        <v>0.20555555555555557</v>
      </c>
      <c r="G235" s="51">
        <f t="shared" si="18"/>
        <v>0.8041666666666667</v>
      </c>
      <c r="I235" s="52"/>
      <c r="J235" s="56">
        <v>0</v>
      </c>
      <c r="K235" s="56">
        <v>0</v>
      </c>
      <c r="M235" s="52"/>
      <c r="N235" s="53"/>
      <c r="O235" s="53"/>
      <c r="Q235" s="52"/>
      <c r="R235" s="53"/>
      <c r="S235" s="53"/>
      <c r="U235" s="52"/>
      <c r="V235" s="53"/>
      <c r="W235" s="53"/>
      <c r="Y235" s="52"/>
      <c r="Z235" s="53"/>
      <c r="AA235" s="53"/>
    </row>
    <row r="236" spans="1:27" ht="12.75">
      <c r="A236" s="50">
        <v>38220</v>
      </c>
      <c r="B236" s="51">
        <f ca="1" t="shared" si="16"/>
        <v>0.24861111111111112</v>
      </c>
      <c r="C236" s="51">
        <f ca="1" t="shared" si="17"/>
        <v>0.8444444444444444</v>
      </c>
      <c r="E236" s="50">
        <f t="shared" si="15"/>
        <v>38220</v>
      </c>
      <c r="F236" s="51">
        <f t="shared" si="18"/>
        <v>0.20694444444444446</v>
      </c>
      <c r="G236" s="51">
        <f t="shared" si="18"/>
        <v>0.8027777777777778</v>
      </c>
      <c r="I236" s="52"/>
      <c r="J236" s="56">
        <v>0</v>
      </c>
      <c r="K236" s="56">
        <v>0</v>
      </c>
      <c r="M236" s="52"/>
      <c r="N236" s="53"/>
      <c r="O236" s="53"/>
      <c r="Q236" s="52"/>
      <c r="R236" s="53"/>
      <c r="S236" s="53"/>
      <c r="U236" s="52"/>
      <c r="V236" s="53"/>
      <c r="W236" s="53"/>
      <c r="Y236" s="52"/>
      <c r="Z236" s="53"/>
      <c r="AA236" s="53"/>
    </row>
    <row r="237" spans="1:27" ht="12.75">
      <c r="A237" s="50">
        <v>38221</v>
      </c>
      <c r="B237" s="51">
        <f ca="1" t="shared" si="16"/>
        <v>0.24930555555555556</v>
      </c>
      <c r="C237" s="51">
        <f ca="1" t="shared" si="17"/>
        <v>0.8430555555555556</v>
      </c>
      <c r="E237" s="50">
        <f t="shared" si="15"/>
        <v>38221</v>
      </c>
      <c r="F237" s="51">
        <f t="shared" si="18"/>
        <v>0.2076388888888889</v>
      </c>
      <c r="G237" s="51">
        <f t="shared" si="18"/>
        <v>0.8013888888888889</v>
      </c>
      <c r="I237" s="52"/>
      <c r="J237" s="56">
        <v>0</v>
      </c>
      <c r="K237" s="56">
        <v>0</v>
      </c>
      <c r="M237" s="52"/>
      <c r="N237" s="53"/>
      <c r="O237" s="53"/>
      <c r="Q237" s="52"/>
      <c r="R237" s="53"/>
      <c r="S237" s="53"/>
      <c r="U237" s="52"/>
      <c r="V237" s="53"/>
      <c r="W237" s="53"/>
      <c r="Y237" s="52"/>
      <c r="Z237" s="53"/>
      <c r="AA237" s="53"/>
    </row>
    <row r="238" spans="1:27" ht="12.75">
      <c r="A238" s="50">
        <v>38222</v>
      </c>
      <c r="B238" s="51">
        <f ca="1" t="shared" si="16"/>
        <v>0.25069444444444444</v>
      </c>
      <c r="C238" s="51">
        <f ca="1" t="shared" si="17"/>
        <v>0.8416666666666667</v>
      </c>
      <c r="E238" s="50">
        <f t="shared" si="15"/>
        <v>38222</v>
      </c>
      <c r="F238" s="51">
        <f t="shared" si="18"/>
        <v>0.20902777777777778</v>
      </c>
      <c r="G238" s="51">
        <f t="shared" si="18"/>
        <v>0.8</v>
      </c>
      <c r="I238" s="52"/>
      <c r="J238" s="56">
        <v>0</v>
      </c>
      <c r="K238" s="56">
        <v>0</v>
      </c>
      <c r="M238" s="52"/>
      <c r="N238" s="53"/>
      <c r="O238" s="53"/>
      <c r="Q238" s="52"/>
      <c r="R238" s="53"/>
      <c r="S238" s="53"/>
      <c r="U238" s="52"/>
      <c r="V238" s="53"/>
      <c r="W238" s="53"/>
      <c r="Y238" s="52"/>
      <c r="Z238" s="53"/>
      <c r="AA238" s="53"/>
    </row>
    <row r="239" spans="1:27" ht="12.75">
      <c r="A239" s="50">
        <v>38223</v>
      </c>
      <c r="B239" s="51">
        <f ca="1" t="shared" si="16"/>
        <v>0.2520833333333333</v>
      </c>
      <c r="C239" s="51">
        <f ca="1" t="shared" si="17"/>
        <v>0.8402777777777778</v>
      </c>
      <c r="E239" s="50">
        <f t="shared" si="15"/>
        <v>38223</v>
      </c>
      <c r="F239" s="51">
        <f t="shared" si="18"/>
        <v>0.21041666666666667</v>
      </c>
      <c r="G239" s="51">
        <f t="shared" si="18"/>
        <v>0.7986111111111112</v>
      </c>
      <c r="I239" s="52"/>
      <c r="J239" s="56">
        <v>0</v>
      </c>
      <c r="K239" s="56">
        <v>0</v>
      </c>
      <c r="M239" s="52"/>
      <c r="N239" s="53"/>
      <c r="O239" s="53"/>
      <c r="Q239" s="52"/>
      <c r="R239" s="53"/>
      <c r="S239" s="53"/>
      <c r="U239" s="52"/>
      <c r="V239" s="53"/>
      <c r="W239" s="53"/>
      <c r="Y239" s="52"/>
      <c r="Z239" s="53"/>
      <c r="AA239" s="53"/>
    </row>
    <row r="240" spans="1:27" ht="12.75">
      <c r="A240" s="50">
        <v>38224</v>
      </c>
      <c r="B240" s="51">
        <f ca="1" t="shared" si="16"/>
        <v>0.25277777777777777</v>
      </c>
      <c r="C240" s="51">
        <f ca="1" t="shared" si="17"/>
        <v>0.8381944444444445</v>
      </c>
      <c r="E240" s="50">
        <f t="shared" si="15"/>
        <v>38224</v>
      </c>
      <c r="F240" s="51">
        <f t="shared" si="18"/>
        <v>0.2111111111111111</v>
      </c>
      <c r="G240" s="51">
        <f t="shared" si="18"/>
        <v>0.7965277777777778</v>
      </c>
      <c r="I240" s="52"/>
      <c r="J240" s="56">
        <v>0</v>
      </c>
      <c r="K240" s="56">
        <v>0</v>
      </c>
      <c r="M240" s="52"/>
      <c r="N240" s="53"/>
      <c r="O240" s="53"/>
      <c r="Q240" s="52"/>
      <c r="R240" s="53"/>
      <c r="S240" s="53"/>
      <c r="U240" s="52"/>
      <c r="V240" s="53"/>
      <c r="W240" s="53"/>
      <c r="Y240" s="52"/>
      <c r="Z240" s="53"/>
      <c r="AA240" s="53"/>
    </row>
    <row r="241" spans="1:27" ht="12.75">
      <c r="A241" s="50">
        <v>38225</v>
      </c>
      <c r="B241" s="51">
        <f ca="1" t="shared" si="16"/>
        <v>0.25416666666666665</v>
      </c>
      <c r="C241" s="51">
        <f ca="1" t="shared" si="17"/>
        <v>0.8368055555555555</v>
      </c>
      <c r="E241" s="50">
        <f t="shared" si="15"/>
        <v>38225</v>
      </c>
      <c r="F241" s="51">
        <f t="shared" si="18"/>
        <v>0.2125</v>
      </c>
      <c r="G241" s="51">
        <f t="shared" si="18"/>
        <v>0.7951388888888888</v>
      </c>
      <c r="I241" s="52"/>
      <c r="J241" s="56">
        <v>0</v>
      </c>
      <c r="K241" s="56">
        <v>0</v>
      </c>
      <c r="M241" s="52"/>
      <c r="N241" s="53"/>
      <c r="O241" s="53"/>
      <c r="Q241" s="52"/>
      <c r="R241" s="53"/>
      <c r="S241" s="53"/>
      <c r="U241" s="52"/>
      <c r="V241" s="53"/>
      <c r="W241" s="53"/>
      <c r="Y241" s="52"/>
      <c r="Z241" s="53"/>
      <c r="AA241" s="53"/>
    </row>
    <row r="242" spans="1:27" ht="12.75">
      <c r="A242" s="50">
        <v>38226</v>
      </c>
      <c r="B242" s="51">
        <f ca="1" t="shared" si="16"/>
        <v>0.2555555555555556</v>
      </c>
      <c r="C242" s="51">
        <f ca="1" t="shared" si="17"/>
        <v>0.8354166666666667</v>
      </c>
      <c r="E242" s="50">
        <f t="shared" si="15"/>
        <v>38226</v>
      </c>
      <c r="F242" s="51">
        <f t="shared" si="18"/>
        <v>0.21388888888888893</v>
      </c>
      <c r="G242" s="51">
        <f t="shared" si="18"/>
        <v>0.7937500000000001</v>
      </c>
      <c r="I242" s="52"/>
      <c r="J242" s="56">
        <v>0</v>
      </c>
      <c r="K242" s="56">
        <v>0</v>
      </c>
      <c r="M242" s="52"/>
      <c r="N242" s="53"/>
      <c r="O242" s="53"/>
      <c r="Q242" s="52"/>
      <c r="R242" s="53"/>
      <c r="S242" s="53"/>
      <c r="U242" s="52"/>
      <c r="V242" s="53"/>
      <c r="W242" s="53"/>
      <c r="Y242" s="52"/>
      <c r="Z242" s="53"/>
      <c r="AA242" s="53"/>
    </row>
    <row r="243" spans="1:27" ht="12.75">
      <c r="A243" s="50">
        <v>38227</v>
      </c>
      <c r="B243" s="51">
        <f ca="1" t="shared" si="16"/>
        <v>0.25625</v>
      </c>
      <c r="C243" s="51">
        <f ca="1" t="shared" si="17"/>
        <v>0.8340277777777777</v>
      </c>
      <c r="E243" s="50">
        <f t="shared" si="15"/>
        <v>38227</v>
      </c>
      <c r="F243" s="51">
        <f t="shared" si="18"/>
        <v>0.21458333333333332</v>
      </c>
      <c r="G243" s="51">
        <f t="shared" si="18"/>
        <v>0.7923611111111111</v>
      </c>
      <c r="I243" s="52"/>
      <c r="J243" s="56">
        <v>0</v>
      </c>
      <c r="K243" s="56">
        <v>0</v>
      </c>
      <c r="M243" s="52"/>
      <c r="N243" s="53"/>
      <c r="O243" s="53"/>
      <c r="Q243" s="52"/>
      <c r="R243" s="53"/>
      <c r="S243" s="53"/>
      <c r="U243" s="52"/>
      <c r="V243" s="53"/>
      <c r="W243" s="53"/>
      <c r="Y243" s="52"/>
      <c r="Z243" s="53"/>
      <c r="AA243" s="53"/>
    </row>
    <row r="244" spans="1:27" ht="12.75">
      <c r="A244" s="50">
        <v>38228</v>
      </c>
      <c r="B244" s="51">
        <f ca="1" t="shared" si="16"/>
        <v>0.2576388888888889</v>
      </c>
      <c r="C244" s="51">
        <f ca="1" t="shared" si="17"/>
        <v>0.8319444444444444</v>
      </c>
      <c r="E244" s="50">
        <f t="shared" si="15"/>
        <v>38228</v>
      </c>
      <c r="F244" s="51">
        <f t="shared" si="18"/>
        <v>0.21597222222222226</v>
      </c>
      <c r="G244" s="51">
        <f t="shared" si="18"/>
        <v>0.7902777777777777</v>
      </c>
      <c r="I244" s="52"/>
      <c r="J244" s="56">
        <v>0</v>
      </c>
      <c r="K244" s="56">
        <v>0</v>
      </c>
      <c r="M244" s="52"/>
      <c r="N244" s="53"/>
      <c r="O244" s="53"/>
      <c r="Q244" s="52"/>
      <c r="R244" s="53"/>
      <c r="S244" s="53"/>
      <c r="U244" s="52"/>
      <c r="V244" s="53"/>
      <c r="W244" s="53"/>
      <c r="Y244" s="52"/>
      <c r="Z244" s="53"/>
      <c r="AA244" s="53"/>
    </row>
    <row r="245" spans="1:27" ht="12.75">
      <c r="A245" s="50">
        <v>38229</v>
      </c>
      <c r="B245" s="51">
        <f ca="1" t="shared" si="16"/>
        <v>0.2590277777777778</v>
      </c>
      <c r="C245" s="51">
        <f ca="1" t="shared" si="17"/>
        <v>0.8305555555555556</v>
      </c>
      <c r="E245" s="50">
        <f t="shared" si="15"/>
        <v>38229</v>
      </c>
      <c r="F245" s="51">
        <f t="shared" si="18"/>
        <v>0.21736111111111114</v>
      </c>
      <c r="G245" s="51">
        <f t="shared" si="18"/>
        <v>0.788888888888889</v>
      </c>
      <c r="I245" s="52"/>
      <c r="J245" s="56">
        <v>0</v>
      </c>
      <c r="K245" s="56">
        <v>0</v>
      </c>
      <c r="M245" s="52"/>
      <c r="N245" s="53"/>
      <c r="O245" s="53"/>
      <c r="Q245" s="52"/>
      <c r="R245" s="53"/>
      <c r="S245" s="53"/>
      <c r="U245" s="52"/>
      <c r="V245" s="53"/>
      <c r="W245" s="53"/>
      <c r="Y245" s="52"/>
      <c r="Z245" s="53"/>
      <c r="AA245" s="53"/>
    </row>
    <row r="246" spans="1:27" ht="12.75">
      <c r="A246" s="50">
        <v>38230</v>
      </c>
      <c r="B246" s="51">
        <f ca="1" t="shared" si="16"/>
        <v>0.25972222222222224</v>
      </c>
      <c r="C246" s="51">
        <f ca="1" t="shared" si="17"/>
        <v>0.8291666666666666</v>
      </c>
      <c r="E246" s="50">
        <f t="shared" si="15"/>
        <v>38230</v>
      </c>
      <c r="F246" s="51">
        <f t="shared" si="18"/>
        <v>0.21805555555555559</v>
      </c>
      <c r="G246" s="51">
        <f t="shared" si="18"/>
        <v>0.7875</v>
      </c>
      <c r="I246" s="52"/>
      <c r="J246" s="56">
        <v>0</v>
      </c>
      <c r="K246" s="56">
        <v>0</v>
      </c>
      <c r="M246" s="52"/>
      <c r="N246" s="53"/>
      <c r="O246" s="53"/>
      <c r="Q246" s="52"/>
      <c r="R246" s="53"/>
      <c r="S246" s="53"/>
      <c r="U246" s="52"/>
      <c r="V246" s="53"/>
      <c r="W246" s="53"/>
      <c r="Y246" s="52"/>
      <c r="Z246" s="53"/>
      <c r="AA246" s="53"/>
    </row>
    <row r="247" spans="1:27" ht="12.75">
      <c r="A247" s="50">
        <v>38231</v>
      </c>
      <c r="B247" s="51">
        <f ca="1" t="shared" si="16"/>
        <v>0.2611111111111111</v>
      </c>
      <c r="C247" s="51">
        <f ca="1" t="shared" si="17"/>
        <v>0.8270833333333334</v>
      </c>
      <c r="E247" s="50">
        <f t="shared" si="15"/>
        <v>38231</v>
      </c>
      <c r="F247" s="51">
        <f t="shared" si="18"/>
        <v>0.21944444444444447</v>
      </c>
      <c r="G247" s="51">
        <f t="shared" si="18"/>
        <v>0.7854166666666668</v>
      </c>
      <c r="I247" s="52"/>
      <c r="J247" s="56">
        <v>0</v>
      </c>
      <c r="K247" s="56">
        <v>0</v>
      </c>
      <c r="M247" s="52"/>
      <c r="N247" s="53"/>
      <c r="O247" s="53"/>
      <c r="Q247" s="52"/>
      <c r="R247" s="53"/>
      <c r="S247" s="53"/>
      <c r="U247" s="52"/>
      <c r="V247" s="53"/>
      <c r="W247" s="53"/>
      <c r="Y247" s="52"/>
      <c r="Z247" s="53"/>
      <c r="AA247" s="53"/>
    </row>
    <row r="248" spans="1:27" ht="12.75">
      <c r="A248" s="50">
        <v>38232</v>
      </c>
      <c r="B248" s="51">
        <f ca="1" t="shared" si="16"/>
        <v>0.2625</v>
      </c>
      <c r="C248" s="51">
        <f ca="1" t="shared" si="17"/>
        <v>0.8256944444444444</v>
      </c>
      <c r="E248" s="50">
        <f t="shared" si="15"/>
        <v>38232</v>
      </c>
      <c r="F248" s="51">
        <f t="shared" si="18"/>
        <v>0.22083333333333335</v>
      </c>
      <c r="G248" s="51">
        <f t="shared" si="18"/>
        <v>0.7840277777777778</v>
      </c>
      <c r="I248" s="52"/>
      <c r="J248" s="56">
        <v>0</v>
      </c>
      <c r="K248" s="56">
        <v>0</v>
      </c>
      <c r="M248" s="52"/>
      <c r="N248" s="53"/>
      <c r="O248" s="53"/>
      <c r="Q248" s="52"/>
      <c r="R248" s="53"/>
      <c r="S248" s="53"/>
      <c r="U248" s="52"/>
      <c r="V248" s="53"/>
      <c r="W248" s="53"/>
      <c r="Y248" s="52"/>
      <c r="Z248" s="53"/>
      <c r="AA248" s="53"/>
    </row>
    <row r="249" spans="1:27" ht="12.75">
      <c r="A249" s="50">
        <v>38233</v>
      </c>
      <c r="B249" s="51">
        <f ca="1" t="shared" si="16"/>
        <v>0.26319444444444445</v>
      </c>
      <c r="C249" s="51">
        <f ca="1" t="shared" si="17"/>
        <v>0.8243055555555556</v>
      </c>
      <c r="E249" s="50">
        <f t="shared" si="15"/>
        <v>38233</v>
      </c>
      <c r="F249" s="51">
        <f t="shared" si="18"/>
        <v>0.2215277777777778</v>
      </c>
      <c r="G249" s="51">
        <f t="shared" si="18"/>
        <v>0.782638888888889</v>
      </c>
      <c r="I249" s="52"/>
      <c r="J249" s="56">
        <v>0</v>
      </c>
      <c r="K249" s="56">
        <v>0</v>
      </c>
      <c r="M249" s="52"/>
      <c r="N249" s="53"/>
      <c r="O249" s="53"/>
      <c r="Q249" s="52"/>
      <c r="R249" s="53"/>
      <c r="S249" s="53"/>
      <c r="U249" s="52"/>
      <c r="V249" s="53"/>
      <c r="W249" s="53"/>
      <c r="Y249" s="52"/>
      <c r="Z249" s="53"/>
      <c r="AA249" s="53"/>
    </row>
    <row r="250" spans="1:27" ht="12.75">
      <c r="A250" s="50">
        <v>38234</v>
      </c>
      <c r="B250" s="51">
        <f ca="1" t="shared" si="16"/>
        <v>0.26458333333333334</v>
      </c>
      <c r="C250" s="51">
        <f ca="1" t="shared" si="17"/>
        <v>0.8222222222222223</v>
      </c>
      <c r="E250" s="50">
        <f t="shared" si="15"/>
        <v>38234</v>
      </c>
      <c r="F250" s="51">
        <f t="shared" si="18"/>
        <v>0.22291666666666668</v>
      </c>
      <c r="G250" s="51">
        <f t="shared" si="18"/>
        <v>0.7805555555555557</v>
      </c>
      <c r="I250" s="52"/>
      <c r="J250" s="56">
        <v>0</v>
      </c>
      <c r="K250" s="56">
        <v>0</v>
      </c>
      <c r="M250" s="52"/>
      <c r="N250" s="53"/>
      <c r="O250" s="53"/>
      <c r="Q250" s="52"/>
      <c r="R250" s="53"/>
      <c r="S250" s="53"/>
      <c r="U250" s="52"/>
      <c r="V250" s="53"/>
      <c r="W250" s="53"/>
      <c r="Y250" s="52"/>
      <c r="Z250" s="53"/>
      <c r="AA250" s="53"/>
    </row>
    <row r="251" spans="1:27" ht="12.75">
      <c r="A251" s="50">
        <v>38235</v>
      </c>
      <c r="B251" s="51">
        <f ca="1" t="shared" si="16"/>
        <v>0.2659722222222222</v>
      </c>
      <c r="C251" s="51">
        <f ca="1" t="shared" si="17"/>
        <v>0.8208333333333333</v>
      </c>
      <c r="E251" s="50">
        <f t="shared" si="15"/>
        <v>38235</v>
      </c>
      <c r="F251" s="51">
        <f t="shared" si="18"/>
        <v>0.22430555555555556</v>
      </c>
      <c r="G251" s="51">
        <f t="shared" si="18"/>
        <v>0.7791666666666667</v>
      </c>
      <c r="I251" s="52"/>
      <c r="J251" s="56">
        <v>0</v>
      </c>
      <c r="K251" s="56">
        <v>0</v>
      </c>
      <c r="M251" s="52"/>
      <c r="N251" s="53"/>
      <c r="O251" s="53"/>
      <c r="Q251" s="52"/>
      <c r="R251" s="53"/>
      <c r="S251" s="53"/>
      <c r="U251" s="52"/>
      <c r="V251" s="53"/>
      <c r="W251" s="53"/>
      <c r="Y251" s="52"/>
      <c r="Z251" s="53"/>
      <c r="AA251" s="53"/>
    </row>
    <row r="252" spans="1:27" ht="12.75">
      <c r="A252" s="50">
        <v>38236</v>
      </c>
      <c r="B252" s="51">
        <f ca="1" t="shared" si="16"/>
        <v>0.2673611111111111</v>
      </c>
      <c r="C252" s="51">
        <f ca="1" t="shared" si="17"/>
        <v>0.8194444444444445</v>
      </c>
      <c r="E252" s="50">
        <f t="shared" si="15"/>
        <v>38236</v>
      </c>
      <c r="F252" s="51">
        <f t="shared" si="18"/>
        <v>0.22569444444444445</v>
      </c>
      <c r="G252" s="51">
        <f t="shared" si="18"/>
        <v>0.7777777777777779</v>
      </c>
      <c r="I252" s="52"/>
      <c r="J252" s="56">
        <v>0</v>
      </c>
      <c r="K252" s="56">
        <v>0</v>
      </c>
      <c r="M252" s="52"/>
      <c r="N252" s="53"/>
      <c r="O252" s="53"/>
      <c r="Q252" s="52"/>
      <c r="R252" s="53"/>
      <c r="S252" s="53"/>
      <c r="U252" s="52"/>
      <c r="V252" s="53"/>
      <c r="W252" s="53"/>
      <c r="Y252" s="52"/>
      <c r="Z252" s="53"/>
      <c r="AA252" s="53"/>
    </row>
    <row r="253" spans="1:27" ht="12.75">
      <c r="A253" s="50">
        <v>38237</v>
      </c>
      <c r="B253" s="51">
        <f ca="1" t="shared" si="16"/>
        <v>0.26805555555555555</v>
      </c>
      <c r="C253" s="51">
        <f ca="1" t="shared" si="17"/>
        <v>0.8173611111111111</v>
      </c>
      <c r="E253" s="50">
        <f t="shared" si="15"/>
        <v>38237</v>
      </c>
      <c r="F253" s="51">
        <f t="shared" si="18"/>
        <v>0.2263888888888889</v>
      </c>
      <c r="G253" s="51">
        <f t="shared" si="18"/>
        <v>0.7756944444444445</v>
      </c>
      <c r="I253" s="52"/>
      <c r="J253" s="56">
        <v>0</v>
      </c>
      <c r="K253" s="56">
        <v>0</v>
      </c>
      <c r="M253" s="52"/>
      <c r="N253" s="53"/>
      <c r="O253" s="53"/>
      <c r="Q253" s="52"/>
      <c r="R253" s="53"/>
      <c r="S253" s="53"/>
      <c r="U253" s="52"/>
      <c r="V253" s="53"/>
      <c r="W253" s="53"/>
      <c r="Y253" s="52"/>
      <c r="Z253" s="53"/>
      <c r="AA253" s="53"/>
    </row>
    <row r="254" spans="1:27" ht="12.75">
      <c r="A254" s="50">
        <v>38238</v>
      </c>
      <c r="B254" s="51">
        <f ca="1" t="shared" si="16"/>
        <v>0.26944444444444443</v>
      </c>
      <c r="C254" s="51">
        <f ca="1" t="shared" si="17"/>
        <v>0.8159722222222222</v>
      </c>
      <c r="E254" s="50">
        <f t="shared" si="15"/>
        <v>38238</v>
      </c>
      <c r="F254" s="51">
        <f t="shared" si="18"/>
        <v>0.22777777777777777</v>
      </c>
      <c r="G254" s="51">
        <f t="shared" si="18"/>
        <v>0.7743055555555556</v>
      </c>
      <c r="I254" s="52"/>
      <c r="J254" s="56">
        <v>0</v>
      </c>
      <c r="K254" s="56">
        <v>0</v>
      </c>
      <c r="M254" s="52"/>
      <c r="N254" s="53"/>
      <c r="O254" s="53"/>
      <c r="Q254" s="52"/>
      <c r="R254" s="53"/>
      <c r="S254" s="53"/>
      <c r="U254" s="52"/>
      <c r="V254" s="53"/>
      <c r="W254" s="53"/>
      <c r="Y254" s="52"/>
      <c r="Z254" s="53"/>
      <c r="AA254" s="53"/>
    </row>
    <row r="255" spans="1:27" ht="12.75">
      <c r="A255" s="50">
        <v>38239</v>
      </c>
      <c r="B255" s="51">
        <f ca="1" t="shared" si="16"/>
        <v>0.2708333333333333</v>
      </c>
      <c r="C255" s="51">
        <f ca="1" t="shared" si="17"/>
        <v>0.8145833333333333</v>
      </c>
      <c r="E255" s="50">
        <f t="shared" si="15"/>
        <v>38239</v>
      </c>
      <c r="F255" s="51">
        <f t="shared" si="18"/>
        <v>0.22916666666666666</v>
      </c>
      <c r="G255" s="51">
        <f t="shared" si="18"/>
        <v>0.7729166666666667</v>
      </c>
      <c r="I255" s="52"/>
      <c r="J255" s="56">
        <v>0</v>
      </c>
      <c r="K255" s="56">
        <v>0</v>
      </c>
      <c r="M255" s="52"/>
      <c r="N255" s="53"/>
      <c r="O255" s="53"/>
      <c r="Q255" s="52"/>
      <c r="R255" s="53"/>
      <c r="S255" s="53"/>
      <c r="U255" s="52"/>
      <c r="V255" s="53"/>
      <c r="W255" s="53"/>
      <c r="Y255" s="52"/>
      <c r="Z255" s="53"/>
      <c r="AA255" s="53"/>
    </row>
    <row r="256" spans="1:27" ht="12.75">
      <c r="A256" s="50">
        <v>38240</v>
      </c>
      <c r="B256" s="51">
        <f ca="1" t="shared" si="16"/>
        <v>0.27152777777777776</v>
      </c>
      <c r="C256" s="51">
        <f ca="1" t="shared" si="17"/>
        <v>0.8125</v>
      </c>
      <c r="E256" s="50">
        <f t="shared" si="15"/>
        <v>38240</v>
      </c>
      <c r="F256" s="51">
        <f t="shared" si="18"/>
        <v>0.2298611111111111</v>
      </c>
      <c r="G256" s="51">
        <f t="shared" si="18"/>
        <v>0.7708333333333334</v>
      </c>
      <c r="I256" s="52"/>
      <c r="J256" s="56">
        <v>0</v>
      </c>
      <c r="K256" s="56">
        <v>0</v>
      </c>
      <c r="M256" s="52"/>
      <c r="N256" s="53"/>
      <c r="O256" s="53"/>
      <c r="Q256" s="52"/>
      <c r="R256" s="53"/>
      <c r="S256" s="53"/>
      <c r="U256" s="52"/>
      <c r="V256" s="53"/>
      <c r="W256" s="53"/>
      <c r="Y256" s="52"/>
      <c r="Z256" s="53"/>
      <c r="AA256" s="53"/>
    </row>
    <row r="257" spans="1:27" ht="12.75">
      <c r="A257" s="50">
        <v>38241</v>
      </c>
      <c r="B257" s="51">
        <f ca="1" t="shared" si="16"/>
        <v>0.27291666666666664</v>
      </c>
      <c r="C257" s="51">
        <f ca="1" t="shared" si="17"/>
        <v>0.811111111111111</v>
      </c>
      <c r="E257" s="50">
        <f t="shared" si="15"/>
        <v>38241</v>
      </c>
      <c r="F257" s="51">
        <f t="shared" si="18"/>
        <v>0.23124999999999998</v>
      </c>
      <c r="G257" s="51">
        <f t="shared" si="18"/>
        <v>0.7694444444444444</v>
      </c>
      <c r="I257" s="52"/>
      <c r="J257" s="56">
        <v>0</v>
      </c>
      <c r="K257" s="56">
        <v>0</v>
      </c>
      <c r="M257" s="52"/>
      <c r="N257" s="53"/>
      <c r="O257" s="53"/>
      <c r="Q257" s="52"/>
      <c r="R257" s="53"/>
      <c r="S257" s="53"/>
      <c r="U257" s="52"/>
      <c r="V257" s="53"/>
      <c r="W257" s="53"/>
      <c r="Y257" s="52"/>
      <c r="Z257" s="53"/>
      <c r="AA257" s="53"/>
    </row>
    <row r="258" spans="1:27" ht="12.75">
      <c r="A258" s="50">
        <v>38242</v>
      </c>
      <c r="B258" s="51">
        <f ca="1" t="shared" si="16"/>
        <v>0.2743055555555555</v>
      </c>
      <c r="C258" s="51">
        <f ca="1" t="shared" si="17"/>
        <v>0.8097222222222222</v>
      </c>
      <c r="E258" s="50">
        <f t="shared" si="15"/>
        <v>38242</v>
      </c>
      <c r="F258" s="51">
        <f t="shared" si="18"/>
        <v>0.23263888888888887</v>
      </c>
      <c r="G258" s="51">
        <f t="shared" si="18"/>
        <v>0.7680555555555556</v>
      </c>
      <c r="I258" s="52"/>
      <c r="J258" s="56">
        <v>0</v>
      </c>
      <c r="K258" s="56">
        <v>0</v>
      </c>
      <c r="M258" s="52"/>
      <c r="N258" s="53"/>
      <c r="O258" s="53"/>
      <c r="Q258" s="52"/>
      <c r="R258" s="53"/>
      <c r="S258" s="53"/>
      <c r="U258" s="52"/>
      <c r="V258" s="53"/>
      <c r="W258" s="53"/>
      <c r="Y258" s="52"/>
      <c r="Z258" s="53"/>
      <c r="AA258" s="53"/>
    </row>
    <row r="259" spans="1:27" ht="12.75">
      <c r="A259" s="50">
        <v>38243</v>
      </c>
      <c r="B259" s="51">
        <f ca="1" t="shared" si="16"/>
        <v>0.275</v>
      </c>
      <c r="C259" s="51">
        <f ca="1" t="shared" si="17"/>
        <v>0.8076388888888889</v>
      </c>
      <c r="E259" s="50">
        <f aca="true" t="shared" si="19" ref="E259:E322">A259</f>
        <v>38243</v>
      </c>
      <c r="F259" s="51">
        <f t="shared" si="18"/>
        <v>0.23333333333333336</v>
      </c>
      <c r="G259" s="51">
        <f t="shared" si="18"/>
        <v>0.7659722222222223</v>
      </c>
      <c r="I259" s="52"/>
      <c r="J259" s="56">
        <v>0</v>
      </c>
      <c r="K259" s="56">
        <v>0</v>
      </c>
      <c r="M259" s="52"/>
      <c r="N259" s="53"/>
      <c r="O259" s="53"/>
      <c r="Q259" s="52"/>
      <c r="R259" s="53"/>
      <c r="S259" s="53"/>
      <c r="U259" s="52"/>
      <c r="V259" s="53"/>
      <c r="W259" s="53"/>
      <c r="Y259" s="52"/>
      <c r="Z259" s="53"/>
      <c r="AA259" s="53"/>
    </row>
    <row r="260" spans="1:27" ht="12.75">
      <c r="A260" s="50">
        <v>38244</v>
      </c>
      <c r="B260" s="51">
        <f ca="1" t="shared" si="20" ref="B260:B323">INDIRECT("B"&amp;ROW()-3+LOOKUP($A$1,INDIRECT("$J$2:$J$"&amp;$I$2),INDIRECT("$K$2:$K$"&amp;$I$2)))</f>
        <v>0.27638888888888885</v>
      </c>
      <c r="C260" s="51">
        <f ca="1" t="shared" si="21" ref="C260:C323">INDIRECT("C"&amp;ROW()-3+LOOKUP($A$1,INDIRECT("$J$2:$J$"&amp;$I$2),INDIRECT("$K$2:$K$"&amp;$I$2)))</f>
        <v>0.80625</v>
      </c>
      <c r="E260" s="50">
        <f t="shared" si="19"/>
        <v>38244</v>
      </c>
      <c r="F260" s="51">
        <f t="shared" si="18"/>
        <v>0.2347222222222222</v>
      </c>
      <c r="G260" s="51">
        <f t="shared" si="18"/>
        <v>0.7645833333333334</v>
      </c>
      <c r="I260" s="52"/>
      <c r="J260" s="56">
        <v>0</v>
      </c>
      <c r="K260" s="56">
        <v>0</v>
      </c>
      <c r="M260" s="52"/>
      <c r="N260" s="53"/>
      <c r="O260" s="53"/>
      <c r="Q260" s="52"/>
      <c r="R260" s="53"/>
      <c r="S260" s="53"/>
      <c r="U260" s="52"/>
      <c r="V260" s="53"/>
      <c r="W260" s="53"/>
      <c r="Y260" s="52"/>
      <c r="Z260" s="53"/>
      <c r="AA260" s="53"/>
    </row>
    <row r="261" spans="1:27" ht="12.75">
      <c r="A261" s="50">
        <v>38245</v>
      </c>
      <c r="B261" s="51">
        <f ca="1" t="shared" si="20"/>
        <v>0.2777777777777778</v>
      </c>
      <c r="C261" s="51">
        <f ca="1" t="shared" si="21"/>
        <v>0.8041666666666667</v>
      </c>
      <c r="E261" s="50">
        <f t="shared" si="19"/>
        <v>38245</v>
      </c>
      <c r="F261" s="51">
        <f t="shared" si="18"/>
        <v>0.23611111111111113</v>
      </c>
      <c r="G261" s="51">
        <f t="shared" si="18"/>
        <v>0.7625000000000001</v>
      </c>
      <c r="I261" s="52"/>
      <c r="J261" s="56">
        <v>0</v>
      </c>
      <c r="K261" s="56">
        <v>0</v>
      </c>
      <c r="M261" s="52"/>
      <c r="N261" s="53"/>
      <c r="O261" s="53"/>
      <c r="Q261" s="52"/>
      <c r="R261" s="53"/>
      <c r="S261" s="53"/>
      <c r="U261" s="52"/>
      <c r="V261" s="53"/>
      <c r="W261" s="53"/>
      <c r="Y261" s="52"/>
      <c r="Z261" s="53"/>
      <c r="AA261" s="53"/>
    </row>
    <row r="262" spans="1:27" ht="12.75">
      <c r="A262" s="50">
        <v>38246</v>
      </c>
      <c r="B262" s="51">
        <f ca="1" t="shared" si="20"/>
        <v>0.27847222222222223</v>
      </c>
      <c r="C262" s="51">
        <f ca="1" t="shared" si="21"/>
        <v>0.8027777777777777</v>
      </c>
      <c r="E262" s="50">
        <f t="shared" si="19"/>
        <v>38246</v>
      </c>
      <c r="F262" s="51">
        <f t="shared" si="18"/>
        <v>0.23680555555555557</v>
      </c>
      <c r="G262" s="51">
        <f t="shared" si="18"/>
        <v>0.7611111111111111</v>
      </c>
      <c r="I262" s="52"/>
      <c r="J262" s="56">
        <v>0</v>
      </c>
      <c r="K262" s="56">
        <v>0</v>
      </c>
      <c r="M262" s="52"/>
      <c r="N262" s="53"/>
      <c r="O262" s="53"/>
      <c r="Q262" s="52"/>
      <c r="R262" s="53"/>
      <c r="S262" s="53"/>
      <c r="U262" s="52"/>
      <c r="V262" s="53"/>
      <c r="W262" s="53"/>
      <c r="Y262" s="52"/>
      <c r="Z262" s="53"/>
      <c r="AA262" s="53"/>
    </row>
    <row r="263" spans="1:27" ht="12.75">
      <c r="A263" s="50">
        <v>38247</v>
      </c>
      <c r="B263" s="51">
        <f ca="1" t="shared" si="20"/>
        <v>0.2798611111111111</v>
      </c>
      <c r="C263" s="51">
        <f ca="1" t="shared" si="21"/>
        <v>0.8013888888888889</v>
      </c>
      <c r="E263" s="50">
        <f t="shared" si="19"/>
        <v>38247</v>
      </c>
      <c r="F263" s="51">
        <f t="shared" si="18"/>
        <v>0.23819444444444446</v>
      </c>
      <c r="G263" s="51">
        <f t="shared" si="18"/>
        <v>0.7597222222222223</v>
      </c>
      <c r="I263" s="52"/>
      <c r="J263" s="56">
        <v>0</v>
      </c>
      <c r="K263" s="56">
        <v>0</v>
      </c>
      <c r="M263" s="52"/>
      <c r="N263" s="53"/>
      <c r="O263" s="53"/>
      <c r="Q263" s="52"/>
      <c r="R263" s="53"/>
      <c r="S263" s="53"/>
      <c r="U263" s="52"/>
      <c r="V263" s="53"/>
      <c r="W263" s="53"/>
      <c r="Y263" s="52"/>
      <c r="Z263" s="53"/>
      <c r="AA263" s="53"/>
    </row>
    <row r="264" spans="1:27" ht="12.75">
      <c r="A264" s="50">
        <v>38248</v>
      </c>
      <c r="B264" s="51">
        <f ca="1" t="shared" si="20"/>
        <v>0.28125</v>
      </c>
      <c r="C264" s="51">
        <f ca="1" t="shared" si="21"/>
        <v>0.7993055555555556</v>
      </c>
      <c r="E264" s="50">
        <f t="shared" si="19"/>
        <v>38248</v>
      </c>
      <c r="F264" s="51">
        <f t="shared" si="18"/>
        <v>0.23958333333333334</v>
      </c>
      <c r="G264" s="51">
        <f t="shared" si="18"/>
        <v>0.757638888888889</v>
      </c>
      <c r="I264" s="52"/>
      <c r="J264" s="56">
        <v>0</v>
      </c>
      <c r="K264" s="56">
        <v>0</v>
      </c>
      <c r="M264" s="52"/>
      <c r="N264" s="53"/>
      <c r="O264" s="53"/>
      <c r="Q264" s="52"/>
      <c r="R264" s="53"/>
      <c r="S264" s="53"/>
      <c r="U264" s="52"/>
      <c r="V264" s="53"/>
      <c r="W264" s="53"/>
      <c r="Y264" s="52"/>
      <c r="Z264" s="53"/>
      <c r="AA264" s="53"/>
    </row>
    <row r="265" spans="1:27" ht="12.75">
      <c r="A265" s="50">
        <v>38249</v>
      </c>
      <c r="B265" s="51">
        <f ca="1" t="shared" si="20"/>
        <v>0.28194444444444444</v>
      </c>
      <c r="C265" s="51">
        <f ca="1" t="shared" si="21"/>
        <v>0.7979166666666666</v>
      </c>
      <c r="E265" s="50">
        <f t="shared" si="19"/>
        <v>38249</v>
      </c>
      <c r="F265" s="51">
        <f t="shared" si="18"/>
        <v>0.24027777777777778</v>
      </c>
      <c r="G265" s="51">
        <f t="shared" si="18"/>
        <v>0.75625</v>
      </c>
      <c r="I265" s="52"/>
      <c r="J265" s="56">
        <v>0</v>
      </c>
      <c r="K265" s="56">
        <v>0</v>
      </c>
      <c r="M265" s="52"/>
      <c r="N265" s="53"/>
      <c r="O265" s="53"/>
      <c r="Q265" s="52"/>
      <c r="R265" s="53"/>
      <c r="S265" s="53"/>
      <c r="U265" s="52"/>
      <c r="V265" s="53"/>
      <c r="W265" s="53"/>
      <c r="Y265" s="52"/>
      <c r="Z265" s="53"/>
      <c r="AA265" s="53"/>
    </row>
    <row r="266" spans="1:27" ht="12.75">
      <c r="A266" s="50">
        <v>38250</v>
      </c>
      <c r="B266" s="51">
        <f ca="1" t="shared" si="20"/>
        <v>0.2833333333333333</v>
      </c>
      <c r="C266" s="51">
        <f ca="1" t="shared" si="21"/>
        <v>0.7958333333333334</v>
      </c>
      <c r="E266" s="50">
        <f t="shared" si="19"/>
        <v>38250</v>
      </c>
      <c r="F266" s="51">
        <f t="shared" si="18"/>
        <v>0.24166666666666667</v>
      </c>
      <c r="G266" s="51">
        <f t="shared" si="18"/>
        <v>0.7541666666666668</v>
      </c>
      <c r="I266" s="52"/>
      <c r="J266" s="56">
        <v>0</v>
      </c>
      <c r="K266" s="56">
        <v>0</v>
      </c>
      <c r="M266" s="52"/>
      <c r="N266" s="53"/>
      <c r="O266" s="53"/>
      <c r="Q266" s="52"/>
      <c r="R266" s="53"/>
      <c r="S266" s="53"/>
      <c r="U266" s="52"/>
      <c r="V266" s="53"/>
      <c r="W266" s="53"/>
      <c r="Y266" s="52"/>
      <c r="Z266" s="53"/>
      <c r="AA266" s="53"/>
    </row>
    <row r="267" spans="1:27" ht="12.75">
      <c r="A267" s="50">
        <v>38251</v>
      </c>
      <c r="B267" s="51">
        <f ca="1" t="shared" si="20"/>
        <v>0.2847222222222222</v>
      </c>
      <c r="C267" s="51">
        <f ca="1" t="shared" si="21"/>
        <v>0.7944444444444444</v>
      </c>
      <c r="E267" s="50">
        <f t="shared" si="19"/>
        <v>38251</v>
      </c>
      <c r="F267" s="51">
        <f t="shared" si="18"/>
        <v>0.24305555555555555</v>
      </c>
      <c r="G267" s="51">
        <f t="shared" si="18"/>
        <v>0.7527777777777778</v>
      </c>
      <c r="I267" s="52"/>
      <c r="J267" s="56">
        <v>0</v>
      </c>
      <c r="K267" s="56">
        <v>0</v>
      </c>
      <c r="M267" s="52"/>
      <c r="N267" s="53"/>
      <c r="O267" s="53"/>
      <c r="Q267" s="52"/>
      <c r="R267" s="53"/>
      <c r="S267" s="53"/>
      <c r="U267" s="52"/>
      <c r="V267" s="53"/>
      <c r="W267" s="53"/>
      <c r="Y267" s="52"/>
      <c r="Z267" s="53"/>
      <c r="AA267" s="53"/>
    </row>
    <row r="268" spans="1:27" ht="12.75">
      <c r="A268" s="50">
        <v>38252</v>
      </c>
      <c r="B268" s="51">
        <f ca="1" t="shared" si="20"/>
        <v>0.28541666666666665</v>
      </c>
      <c r="C268" s="51">
        <f ca="1" t="shared" si="21"/>
        <v>0.7930555555555556</v>
      </c>
      <c r="E268" s="50">
        <f t="shared" si="19"/>
        <v>38252</v>
      </c>
      <c r="F268" s="51">
        <f t="shared" si="18"/>
        <v>0.24375</v>
      </c>
      <c r="G268" s="51">
        <f t="shared" si="18"/>
        <v>0.751388888888889</v>
      </c>
      <c r="I268" s="52"/>
      <c r="J268" s="56">
        <v>0</v>
      </c>
      <c r="K268" s="56">
        <v>0</v>
      </c>
      <c r="M268" s="52"/>
      <c r="N268" s="53"/>
      <c r="O268" s="53"/>
      <c r="Q268" s="52"/>
      <c r="R268" s="53"/>
      <c r="S268" s="53"/>
      <c r="U268" s="52"/>
      <c r="V268" s="53"/>
      <c r="W268" s="53"/>
      <c r="Y268" s="52"/>
      <c r="Z268" s="53"/>
      <c r="AA268" s="53"/>
    </row>
    <row r="269" spans="1:27" ht="12.75">
      <c r="A269" s="50">
        <v>38253</v>
      </c>
      <c r="B269" s="51">
        <f ca="1" t="shared" si="20"/>
        <v>0.28680555555555554</v>
      </c>
      <c r="C269" s="51">
        <f ca="1" t="shared" si="21"/>
        <v>0.7909722222222223</v>
      </c>
      <c r="E269" s="50">
        <f t="shared" si="19"/>
        <v>38253</v>
      </c>
      <c r="F269" s="51">
        <f t="shared" si="18"/>
        <v>0.24513888888888888</v>
      </c>
      <c r="G269" s="51">
        <f t="shared" si="18"/>
        <v>0.7493055555555557</v>
      </c>
      <c r="I269" s="52"/>
      <c r="J269" s="56">
        <v>0</v>
      </c>
      <c r="K269" s="56">
        <v>0</v>
      </c>
      <c r="M269" s="52"/>
      <c r="N269" s="53"/>
      <c r="O269" s="53"/>
      <c r="Q269" s="52"/>
      <c r="R269" s="53"/>
      <c r="S269" s="53"/>
      <c r="U269" s="52"/>
      <c r="V269" s="53"/>
      <c r="W269" s="53"/>
      <c r="Y269" s="52"/>
      <c r="Z269" s="53"/>
      <c r="AA269" s="53"/>
    </row>
    <row r="270" spans="1:27" ht="12.75">
      <c r="A270" s="50">
        <v>38254</v>
      </c>
      <c r="B270" s="51">
        <f ca="1" t="shared" si="20"/>
        <v>0.2881944444444445</v>
      </c>
      <c r="C270" s="51">
        <f ca="1" t="shared" si="21"/>
        <v>0.7895833333333333</v>
      </c>
      <c r="E270" s="50">
        <f t="shared" si="19"/>
        <v>38254</v>
      </c>
      <c r="F270" s="51">
        <f t="shared" si="18"/>
        <v>0.24652777777777782</v>
      </c>
      <c r="G270" s="51">
        <f t="shared" si="18"/>
        <v>0.7479166666666667</v>
      </c>
      <c r="I270" s="52"/>
      <c r="J270" s="56">
        <v>0</v>
      </c>
      <c r="K270" s="56">
        <v>0</v>
      </c>
      <c r="M270" s="52"/>
      <c r="N270" s="53"/>
      <c r="O270" s="53"/>
      <c r="Q270" s="52"/>
      <c r="R270" s="53"/>
      <c r="S270" s="53"/>
      <c r="U270" s="52"/>
      <c r="V270" s="53"/>
      <c r="W270" s="53"/>
      <c r="Y270" s="52"/>
      <c r="Z270" s="53"/>
      <c r="AA270" s="53"/>
    </row>
    <row r="271" spans="1:27" ht="12.75">
      <c r="A271" s="50">
        <v>38255</v>
      </c>
      <c r="B271" s="51">
        <f ca="1" t="shared" si="20"/>
        <v>0.2888888888888889</v>
      </c>
      <c r="C271" s="51">
        <f ca="1" t="shared" si="21"/>
        <v>0.7875</v>
      </c>
      <c r="E271" s="50">
        <f t="shared" si="19"/>
        <v>38255</v>
      </c>
      <c r="F271" s="51">
        <f t="shared" si="18"/>
        <v>0.24722222222222226</v>
      </c>
      <c r="G271" s="51">
        <f t="shared" si="18"/>
        <v>0.7458333333333333</v>
      </c>
      <c r="I271" s="52"/>
      <c r="J271" s="56">
        <v>0</v>
      </c>
      <c r="K271" s="56">
        <v>0</v>
      </c>
      <c r="M271" s="52"/>
      <c r="N271" s="53"/>
      <c r="O271" s="53"/>
      <c r="Q271" s="52"/>
      <c r="R271" s="53"/>
      <c r="S271" s="53"/>
      <c r="U271" s="52"/>
      <c r="V271" s="53"/>
      <c r="W271" s="53"/>
      <c r="Y271" s="52"/>
      <c r="Z271" s="53"/>
      <c r="AA271" s="53"/>
    </row>
    <row r="272" spans="1:27" ht="12.75">
      <c r="A272" s="50">
        <v>38256</v>
      </c>
      <c r="B272" s="51">
        <f ca="1" t="shared" si="20"/>
        <v>0.2902777777777778</v>
      </c>
      <c r="C272" s="51">
        <f ca="1" t="shared" si="21"/>
        <v>0.7861111111111111</v>
      </c>
      <c r="E272" s="50">
        <f t="shared" si="19"/>
        <v>38256</v>
      </c>
      <c r="F272" s="51">
        <f t="shared" si="18"/>
        <v>0.24861111111111114</v>
      </c>
      <c r="G272" s="51">
        <f t="shared" si="18"/>
        <v>0.7444444444444445</v>
      </c>
      <c r="I272" s="52"/>
      <c r="J272" s="56">
        <v>0</v>
      </c>
      <c r="K272" s="56">
        <v>0</v>
      </c>
      <c r="M272" s="52"/>
      <c r="N272" s="53"/>
      <c r="O272" s="53"/>
      <c r="Q272" s="52"/>
      <c r="R272" s="53"/>
      <c r="S272" s="53"/>
      <c r="U272" s="52"/>
      <c r="V272" s="53"/>
      <c r="W272" s="53"/>
      <c r="Y272" s="52"/>
      <c r="Z272" s="53"/>
      <c r="AA272" s="53"/>
    </row>
    <row r="273" spans="1:27" ht="12.75">
      <c r="A273" s="50">
        <v>38257</v>
      </c>
      <c r="B273" s="51">
        <f ca="1" t="shared" si="20"/>
        <v>0.2916666666666667</v>
      </c>
      <c r="C273" s="51">
        <f ca="1" t="shared" si="21"/>
        <v>0.7847222222222222</v>
      </c>
      <c r="E273" s="50">
        <f t="shared" si="19"/>
        <v>38257</v>
      </c>
      <c r="F273" s="51">
        <f t="shared" si="18"/>
        <v>0.25</v>
      </c>
      <c r="G273" s="51">
        <f t="shared" si="18"/>
        <v>0.7430555555555556</v>
      </c>
      <c r="I273" s="52"/>
      <c r="J273" s="56">
        <v>0</v>
      </c>
      <c r="K273" s="56">
        <v>0</v>
      </c>
      <c r="M273" s="52"/>
      <c r="N273" s="53"/>
      <c r="O273" s="53"/>
      <c r="Q273" s="52"/>
      <c r="R273" s="53"/>
      <c r="S273" s="53"/>
      <c r="U273" s="52"/>
      <c r="V273" s="53"/>
      <c r="W273" s="53"/>
      <c r="Y273" s="52"/>
      <c r="Z273" s="53"/>
      <c r="AA273" s="53"/>
    </row>
    <row r="274" spans="1:27" ht="12.75">
      <c r="A274" s="50">
        <v>38258</v>
      </c>
      <c r="B274" s="51">
        <f ca="1" t="shared" si="20"/>
        <v>0.29305555555555557</v>
      </c>
      <c r="C274" s="51">
        <f ca="1" t="shared" si="21"/>
        <v>0.782638888888889</v>
      </c>
      <c r="E274" s="50">
        <f t="shared" si="19"/>
        <v>38258</v>
      </c>
      <c r="F274" s="51">
        <f t="shared" si="18"/>
        <v>0.2513888888888889</v>
      </c>
      <c r="G274" s="51">
        <f t="shared" si="18"/>
        <v>0.7409722222222224</v>
      </c>
      <c r="I274" s="52"/>
      <c r="J274" s="56">
        <v>0</v>
      </c>
      <c r="K274" s="56">
        <v>0</v>
      </c>
      <c r="M274" s="52"/>
      <c r="N274" s="53"/>
      <c r="O274" s="53"/>
      <c r="Q274" s="52"/>
      <c r="R274" s="53"/>
      <c r="S274" s="53"/>
      <c r="U274" s="52"/>
      <c r="V274" s="53"/>
      <c r="W274" s="53"/>
      <c r="Y274" s="52"/>
      <c r="Z274" s="53"/>
      <c r="AA274" s="53"/>
    </row>
    <row r="275" spans="1:27" ht="12.75">
      <c r="A275" s="50">
        <v>38259</v>
      </c>
      <c r="B275" s="51">
        <f ca="1" t="shared" si="20"/>
        <v>0.29375</v>
      </c>
      <c r="C275" s="51">
        <f ca="1" t="shared" si="21"/>
        <v>0.78125</v>
      </c>
      <c r="E275" s="50">
        <f t="shared" si="19"/>
        <v>38259</v>
      </c>
      <c r="F275" s="51">
        <f t="shared" si="18"/>
        <v>0.2520833333333333</v>
      </c>
      <c r="G275" s="51">
        <f t="shared" si="18"/>
        <v>0.7395833333333334</v>
      </c>
      <c r="I275" s="52"/>
      <c r="J275" s="56">
        <v>0</v>
      </c>
      <c r="K275" s="56">
        <v>0</v>
      </c>
      <c r="M275" s="52"/>
      <c r="N275" s="53"/>
      <c r="O275" s="53"/>
      <c r="Q275" s="52"/>
      <c r="R275" s="53"/>
      <c r="S275" s="53"/>
      <c r="U275" s="52"/>
      <c r="V275" s="53"/>
      <c r="W275" s="53"/>
      <c r="Y275" s="52"/>
      <c r="Z275" s="53"/>
      <c r="AA275" s="53"/>
    </row>
    <row r="276" spans="1:27" ht="12.75">
      <c r="A276" s="50">
        <v>38260</v>
      </c>
      <c r="B276" s="51">
        <f ca="1" t="shared" si="20"/>
        <v>0.2951388888888889</v>
      </c>
      <c r="C276" s="51">
        <f ca="1" t="shared" si="21"/>
        <v>0.779861111111111</v>
      </c>
      <c r="E276" s="50">
        <f t="shared" si="19"/>
        <v>38260</v>
      </c>
      <c r="F276" s="51">
        <f t="shared" si="18"/>
        <v>0.2534722222222222</v>
      </c>
      <c r="G276" s="51">
        <f t="shared" si="18"/>
        <v>0.7381944444444444</v>
      </c>
      <c r="I276" s="52"/>
      <c r="J276" s="56">
        <v>0</v>
      </c>
      <c r="K276" s="56">
        <v>0</v>
      </c>
      <c r="M276" s="52"/>
      <c r="N276" s="53"/>
      <c r="O276" s="53"/>
      <c r="Q276" s="52"/>
      <c r="R276" s="53"/>
      <c r="S276" s="53"/>
      <c r="U276" s="52"/>
      <c r="V276" s="53"/>
      <c r="W276" s="53"/>
      <c r="Y276" s="52"/>
      <c r="Z276" s="53"/>
      <c r="AA276" s="53"/>
    </row>
    <row r="277" spans="1:27" ht="12.75">
      <c r="A277" s="50">
        <v>38261</v>
      </c>
      <c r="B277" s="51">
        <f ca="1" t="shared" si="20"/>
        <v>0.2965277777777778</v>
      </c>
      <c r="C277" s="51">
        <f ca="1" t="shared" si="21"/>
        <v>0.7777777777777778</v>
      </c>
      <c r="E277" s="50">
        <f t="shared" si="19"/>
        <v>38261</v>
      </c>
      <c r="F277" s="51">
        <f t="shared" si="18"/>
        <v>0.2548611111111111</v>
      </c>
      <c r="G277" s="51">
        <f t="shared" si="18"/>
        <v>0.7361111111111112</v>
      </c>
      <c r="I277" s="52"/>
      <c r="J277" s="56">
        <v>0</v>
      </c>
      <c r="K277" s="56">
        <v>0</v>
      </c>
      <c r="M277" s="52"/>
      <c r="N277" s="53"/>
      <c r="O277" s="53"/>
      <c r="Q277" s="52"/>
      <c r="R277" s="53"/>
      <c r="S277" s="53"/>
      <c r="U277" s="52"/>
      <c r="V277" s="53"/>
      <c r="W277" s="53"/>
      <c r="Y277" s="52"/>
      <c r="Z277" s="53"/>
      <c r="AA277" s="53"/>
    </row>
    <row r="278" spans="1:27" ht="12.75">
      <c r="A278" s="50">
        <v>38262</v>
      </c>
      <c r="B278" s="51">
        <f ca="1" t="shared" si="20"/>
        <v>0.2972222222222222</v>
      </c>
      <c r="C278" s="51">
        <f ca="1" t="shared" si="21"/>
        <v>0.7763888888888889</v>
      </c>
      <c r="E278" s="50">
        <f t="shared" si="19"/>
        <v>38262</v>
      </c>
      <c r="F278" s="51">
        <f t="shared" si="18"/>
        <v>0.25555555555555554</v>
      </c>
      <c r="G278" s="51">
        <f t="shared" si="18"/>
        <v>0.7347222222222223</v>
      </c>
      <c r="I278" s="52"/>
      <c r="J278" s="56">
        <v>0</v>
      </c>
      <c r="K278" s="56">
        <v>0</v>
      </c>
      <c r="M278" s="52"/>
      <c r="N278" s="53"/>
      <c r="O278" s="53"/>
      <c r="Q278" s="52"/>
      <c r="R278" s="53"/>
      <c r="S278" s="53"/>
      <c r="U278" s="52"/>
      <c r="V278" s="53"/>
      <c r="W278" s="53"/>
      <c r="Y278" s="52"/>
      <c r="Z278" s="53"/>
      <c r="AA278" s="53"/>
    </row>
    <row r="279" spans="1:27" ht="12.75">
      <c r="A279" s="50">
        <v>38263</v>
      </c>
      <c r="B279" s="51">
        <f ca="1" t="shared" si="20"/>
        <v>0.2986111111111111</v>
      </c>
      <c r="C279" s="51">
        <f ca="1" t="shared" si="21"/>
        <v>0.775</v>
      </c>
      <c r="E279" s="50">
        <f t="shared" si="19"/>
        <v>38263</v>
      </c>
      <c r="F279" s="51">
        <f t="shared" si="18"/>
        <v>0.2569444444444444</v>
      </c>
      <c r="G279" s="51">
        <f t="shared" si="18"/>
        <v>0.7333333333333334</v>
      </c>
      <c r="I279" s="52"/>
      <c r="J279" s="56">
        <v>0</v>
      </c>
      <c r="K279" s="56">
        <v>0</v>
      </c>
      <c r="M279" s="52"/>
      <c r="N279" s="53"/>
      <c r="O279" s="53"/>
      <c r="Q279" s="52"/>
      <c r="R279" s="53"/>
      <c r="S279" s="53"/>
      <c r="U279" s="52"/>
      <c r="V279" s="53"/>
      <c r="W279" s="53"/>
      <c r="Y279" s="52"/>
      <c r="Z279" s="53"/>
      <c r="AA279" s="53"/>
    </row>
    <row r="280" spans="1:27" ht="12.75">
      <c r="A280" s="50">
        <v>38264</v>
      </c>
      <c r="B280" s="51">
        <f ca="1" t="shared" si="20"/>
        <v>0.3</v>
      </c>
      <c r="C280" s="51">
        <f ca="1" t="shared" si="21"/>
        <v>0.7729166666666667</v>
      </c>
      <c r="E280" s="50">
        <f t="shared" si="19"/>
        <v>38264</v>
      </c>
      <c r="F280" s="51">
        <f t="shared" si="18"/>
        <v>0.2583333333333333</v>
      </c>
      <c r="G280" s="51">
        <f t="shared" si="18"/>
        <v>0.7312500000000001</v>
      </c>
      <c r="I280" s="52"/>
      <c r="J280" s="56">
        <v>0</v>
      </c>
      <c r="K280" s="56">
        <v>0</v>
      </c>
      <c r="M280" s="52"/>
      <c r="N280" s="53"/>
      <c r="O280" s="53"/>
      <c r="Q280" s="52"/>
      <c r="R280" s="53"/>
      <c r="S280" s="53"/>
      <c r="U280" s="52"/>
      <c r="V280" s="53"/>
      <c r="W280" s="53"/>
      <c r="Y280" s="52"/>
      <c r="Z280" s="53"/>
      <c r="AA280" s="53"/>
    </row>
    <row r="281" spans="1:27" ht="12.75">
      <c r="A281" s="50">
        <v>38265</v>
      </c>
      <c r="B281" s="51">
        <f ca="1" t="shared" si="20"/>
        <v>0.3013888888888889</v>
      </c>
      <c r="C281" s="51">
        <f ca="1" t="shared" si="21"/>
        <v>0.7715277777777777</v>
      </c>
      <c r="E281" s="50">
        <f t="shared" si="19"/>
        <v>38265</v>
      </c>
      <c r="F281" s="51">
        <f t="shared" si="18"/>
        <v>0.2597222222222222</v>
      </c>
      <c r="G281" s="51">
        <f t="shared" si="18"/>
        <v>0.7298611111111111</v>
      </c>
      <c r="I281" s="52"/>
      <c r="J281" s="56">
        <v>0</v>
      </c>
      <c r="K281" s="56">
        <v>0</v>
      </c>
      <c r="M281" s="52"/>
      <c r="N281" s="53"/>
      <c r="O281" s="53"/>
      <c r="Q281" s="52"/>
      <c r="R281" s="53"/>
      <c r="S281" s="53"/>
      <c r="U281" s="52"/>
      <c r="V281" s="53"/>
      <c r="W281" s="53"/>
      <c r="Y281" s="52"/>
      <c r="Z281" s="53"/>
      <c r="AA281" s="53"/>
    </row>
    <row r="282" spans="1:27" ht="12.75">
      <c r="A282" s="50">
        <v>38266</v>
      </c>
      <c r="B282" s="51">
        <f ca="1" t="shared" si="20"/>
        <v>0.3020833333333333</v>
      </c>
      <c r="C282" s="51">
        <f ca="1" t="shared" si="21"/>
        <v>0.7701388888888889</v>
      </c>
      <c r="E282" s="50">
        <f t="shared" si="19"/>
        <v>38266</v>
      </c>
      <c r="F282" s="51">
        <f t="shared" si="18"/>
        <v>0.26041666666666663</v>
      </c>
      <c r="G282" s="51">
        <f t="shared" si="18"/>
        <v>0.7284722222222223</v>
      </c>
      <c r="I282" s="52"/>
      <c r="J282" s="56">
        <v>0</v>
      </c>
      <c r="K282" s="56">
        <v>0</v>
      </c>
      <c r="M282" s="52"/>
      <c r="N282" s="53"/>
      <c r="O282" s="53"/>
      <c r="Q282" s="52"/>
      <c r="R282" s="53"/>
      <c r="S282" s="53"/>
      <c r="U282" s="52"/>
      <c r="V282" s="53"/>
      <c r="W282" s="53"/>
      <c r="Y282" s="52"/>
      <c r="Z282" s="53"/>
      <c r="AA282" s="53"/>
    </row>
    <row r="283" spans="1:27" ht="12.75">
      <c r="A283" s="50">
        <v>38267</v>
      </c>
      <c r="B283" s="51">
        <f ca="1" t="shared" si="20"/>
        <v>0.3034722222222222</v>
      </c>
      <c r="C283" s="51">
        <f ca="1" t="shared" si="21"/>
        <v>0.7680555555555556</v>
      </c>
      <c r="E283" s="50">
        <f t="shared" si="19"/>
        <v>38267</v>
      </c>
      <c r="F283" s="51">
        <f t="shared" si="18"/>
        <v>0.2618055555555555</v>
      </c>
      <c r="G283" s="51">
        <f t="shared" si="18"/>
        <v>0.726388888888889</v>
      </c>
      <c r="I283" s="52"/>
      <c r="J283" s="56">
        <v>0</v>
      </c>
      <c r="K283" s="56">
        <v>0</v>
      </c>
      <c r="M283" s="52"/>
      <c r="N283" s="53"/>
      <c r="O283" s="53"/>
      <c r="Q283" s="52"/>
      <c r="R283" s="53"/>
      <c r="S283" s="53"/>
      <c r="U283" s="52"/>
      <c r="V283" s="53"/>
      <c r="W283" s="53"/>
      <c r="Y283" s="52"/>
      <c r="Z283" s="53"/>
      <c r="AA283" s="53"/>
    </row>
    <row r="284" spans="1:27" ht="12.75">
      <c r="A284" s="50">
        <v>38268</v>
      </c>
      <c r="B284" s="51">
        <f ca="1" t="shared" si="20"/>
        <v>0.3048611111111111</v>
      </c>
      <c r="C284" s="51">
        <f ca="1" t="shared" si="21"/>
        <v>0.7666666666666666</v>
      </c>
      <c r="E284" s="50">
        <f t="shared" si="19"/>
        <v>38268</v>
      </c>
      <c r="F284" s="51">
        <f t="shared" si="18"/>
        <v>0.2631944444444444</v>
      </c>
      <c r="G284" s="51">
        <f t="shared" si="18"/>
        <v>0.725</v>
      </c>
      <c r="I284" s="52"/>
      <c r="J284" s="56">
        <v>0</v>
      </c>
      <c r="K284" s="56">
        <v>0</v>
      </c>
      <c r="M284" s="52"/>
      <c r="N284" s="53"/>
      <c r="O284" s="53"/>
      <c r="Q284" s="52"/>
      <c r="R284" s="53"/>
      <c r="S284" s="53"/>
      <c r="U284" s="52"/>
      <c r="V284" s="53"/>
      <c r="W284" s="53"/>
      <c r="Y284" s="52"/>
      <c r="Z284" s="53"/>
      <c r="AA284" s="53"/>
    </row>
    <row r="285" spans="1:27" ht="12.75">
      <c r="A285" s="50">
        <v>38269</v>
      </c>
      <c r="B285" s="51">
        <f ca="1" t="shared" si="20"/>
        <v>0.30625</v>
      </c>
      <c r="C285" s="51">
        <f ca="1" t="shared" si="21"/>
        <v>0.7652777777777778</v>
      </c>
      <c r="E285" s="50">
        <f t="shared" si="19"/>
        <v>38269</v>
      </c>
      <c r="F285" s="51">
        <f aca="true" t="shared" si="22" ref="F285:G301">B285-1/24</f>
        <v>0.26458333333333334</v>
      </c>
      <c r="G285" s="51">
        <f t="shared" si="22"/>
        <v>0.7236111111111112</v>
      </c>
      <c r="I285" s="52"/>
      <c r="J285" s="56">
        <v>0</v>
      </c>
      <c r="K285" s="56">
        <v>0</v>
      </c>
      <c r="M285" s="52"/>
      <c r="N285" s="53"/>
      <c r="O285" s="53"/>
      <c r="Q285" s="52"/>
      <c r="R285" s="53"/>
      <c r="S285" s="53"/>
      <c r="U285" s="52"/>
      <c r="V285" s="53"/>
      <c r="W285" s="53"/>
      <c r="Y285" s="52"/>
      <c r="Z285" s="53"/>
      <c r="AA285" s="53"/>
    </row>
    <row r="286" spans="1:27" ht="12.75">
      <c r="A286" s="50">
        <v>38270</v>
      </c>
      <c r="B286" s="51">
        <f ca="1" t="shared" si="20"/>
        <v>0.3069444444444444</v>
      </c>
      <c r="C286" s="51">
        <f ca="1" t="shared" si="21"/>
        <v>0.7631944444444444</v>
      </c>
      <c r="E286" s="50">
        <f t="shared" si="19"/>
        <v>38270</v>
      </c>
      <c r="F286" s="51">
        <f t="shared" si="22"/>
        <v>0.2652777777777777</v>
      </c>
      <c r="G286" s="51">
        <f t="shared" si="22"/>
        <v>0.7215277777777778</v>
      </c>
      <c r="I286" s="52"/>
      <c r="J286" s="56">
        <v>0</v>
      </c>
      <c r="K286" s="56">
        <v>0</v>
      </c>
      <c r="M286" s="52"/>
      <c r="N286" s="53"/>
      <c r="O286" s="53"/>
      <c r="Q286" s="52"/>
      <c r="R286" s="53"/>
      <c r="S286" s="53"/>
      <c r="U286" s="52"/>
      <c r="V286" s="53"/>
      <c r="W286" s="53"/>
      <c r="Y286" s="52"/>
      <c r="Z286" s="53"/>
      <c r="AA286" s="53"/>
    </row>
    <row r="287" spans="1:27" ht="12.75">
      <c r="A287" s="50">
        <v>38271</v>
      </c>
      <c r="B287" s="51">
        <f ca="1" t="shared" si="20"/>
        <v>0.30833333333333335</v>
      </c>
      <c r="C287" s="51">
        <f ca="1" t="shared" si="21"/>
        <v>0.7618055555555556</v>
      </c>
      <c r="E287" s="50">
        <f t="shared" si="19"/>
        <v>38271</v>
      </c>
      <c r="F287" s="51">
        <f t="shared" si="22"/>
        <v>0.26666666666666666</v>
      </c>
      <c r="G287" s="51">
        <f t="shared" si="22"/>
        <v>0.720138888888889</v>
      </c>
      <c r="I287" s="52"/>
      <c r="J287" s="56">
        <v>0</v>
      </c>
      <c r="K287" s="56">
        <v>0</v>
      </c>
      <c r="M287" s="52"/>
      <c r="N287" s="53"/>
      <c r="O287" s="53"/>
      <c r="Q287" s="52"/>
      <c r="R287" s="53"/>
      <c r="S287" s="53"/>
      <c r="U287" s="52"/>
      <c r="V287" s="53"/>
      <c r="W287" s="53"/>
      <c r="Y287" s="52"/>
      <c r="Z287" s="53"/>
      <c r="AA287" s="53"/>
    </row>
    <row r="288" spans="1:27" ht="12.75">
      <c r="A288" s="50">
        <v>38272</v>
      </c>
      <c r="B288" s="51">
        <f ca="1" t="shared" si="20"/>
        <v>0.30972222222222223</v>
      </c>
      <c r="C288" s="51">
        <f ca="1" t="shared" si="21"/>
        <v>0.7604166666666666</v>
      </c>
      <c r="E288" s="50">
        <f t="shared" si="19"/>
        <v>38272</v>
      </c>
      <c r="F288" s="51">
        <f t="shared" si="22"/>
        <v>0.26805555555555555</v>
      </c>
      <c r="G288" s="51">
        <f t="shared" si="22"/>
        <v>0.71875</v>
      </c>
      <c r="I288" s="52"/>
      <c r="J288" s="56">
        <v>0</v>
      </c>
      <c r="K288" s="56">
        <v>0</v>
      </c>
      <c r="M288" s="52"/>
      <c r="N288" s="53"/>
      <c r="O288" s="53"/>
      <c r="Q288" s="52"/>
      <c r="R288" s="53"/>
      <c r="S288" s="53"/>
      <c r="U288" s="52"/>
      <c r="V288" s="53"/>
      <c r="W288" s="53"/>
      <c r="Y288" s="52"/>
      <c r="Z288" s="53"/>
      <c r="AA288" s="53"/>
    </row>
    <row r="289" spans="1:27" ht="12.75">
      <c r="A289" s="50">
        <v>38273</v>
      </c>
      <c r="B289" s="51">
        <f ca="1" t="shared" si="20"/>
        <v>0.3111111111111111</v>
      </c>
      <c r="C289" s="51">
        <f ca="1" t="shared" si="21"/>
        <v>0.7590277777777777</v>
      </c>
      <c r="E289" s="50">
        <f t="shared" si="19"/>
        <v>38273</v>
      </c>
      <c r="F289" s="51">
        <f t="shared" si="22"/>
        <v>0.26944444444444443</v>
      </c>
      <c r="G289" s="51">
        <f t="shared" si="22"/>
        <v>0.7173611111111111</v>
      </c>
      <c r="I289" s="52"/>
      <c r="J289" s="56">
        <v>0</v>
      </c>
      <c r="K289" s="56">
        <v>0</v>
      </c>
      <c r="M289" s="52"/>
      <c r="N289" s="53"/>
      <c r="O289" s="53"/>
      <c r="Q289" s="52"/>
      <c r="R289" s="53"/>
      <c r="S289" s="53"/>
      <c r="U289" s="52"/>
      <c r="V289" s="53"/>
      <c r="W289" s="53"/>
      <c r="Y289" s="52"/>
      <c r="Z289" s="53"/>
      <c r="AA289" s="53"/>
    </row>
    <row r="290" spans="1:27" ht="12.75">
      <c r="A290" s="50">
        <v>38274</v>
      </c>
      <c r="B290" s="51">
        <f ca="1" t="shared" si="20"/>
        <v>0.31180555555555556</v>
      </c>
      <c r="C290" s="51">
        <f ca="1" t="shared" si="21"/>
        <v>0.7569444444444445</v>
      </c>
      <c r="E290" s="50">
        <f t="shared" si="19"/>
        <v>38274</v>
      </c>
      <c r="F290" s="51">
        <f t="shared" si="22"/>
        <v>0.2701388888888889</v>
      </c>
      <c r="G290" s="51">
        <f t="shared" si="22"/>
        <v>0.7152777777777779</v>
      </c>
      <c r="I290" s="52"/>
      <c r="J290" s="56">
        <v>0</v>
      </c>
      <c r="K290" s="56">
        <v>0</v>
      </c>
      <c r="M290" s="52"/>
      <c r="N290" s="53"/>
      <c r="O290" s="53"/>
      <c r="Q290" s="52"/>
      <c r="R290" s="53"/>
      <c r="S290" s="53"/>
      <c r="U290" s="52"/>
      <c r="V290" s="53"/>
      <c r="W290" s="53"/>
      <c r="Y290" s="52"/>
      <c r="Z290" s="53"/>
      <c r="AA290" s="53"/>
    </row>
    <row r="291" spans="1:27" ht="12.75">
      <c r="A291" s="50">
        <v>38275</v>
      </c>
      <c r="B291" s="51">
        <f ca="1" t="shared" si="20"/>
        <v>0.31319444444444444</v>
      </c>
      <c r="C291" s="51">
        <f ca="1" t="shared" si="21"/>
        <v>0.7555555555555555</v>
      </c>
      <c r="E291" s="50">
        <f t="shared" si="19"/>
        <v>38275</v>
      </c>
      <c r="F291" s="51">
        <f t="shared" si="22"/>
        <v>0.27152777777777776</v>
      </c>
      <c r="G291" s="51">
        <f t="shared" si="22"/>
        <v>0.7138888888888889</v>
      </c>
      <c r="I291" s="52"/>
      <c r="J291" s="56">
        <v>0</v>
      </c>
      <c r="K291" s="56">
        <v>0</v>
      </c>
      <c r="M291" s="52"/>
      <c r="N291" s="53"/>
      <c r="O291" s="53"/>
      <c r="Q291" s="52"/>
      <c r="R291" s="53"/>
      <c r="S291" s="53"/>
      <c r="U291" s="52"/>
      <c r="V291" s="53"/>
      <c r="W291" s="53"/>
      <c r="Y291" s="52"/>
      <c r="Z291" s="53"/>
      <c r="AA291" s="53"/>
    </row>
    <row r="292" spans="1:27" ht="12.75">
      <c r="A292" s="50">
        <v>38276</v>
      </c>
      <c r="B292" s="51">
        <f ca="1" t="shared" si="20"/>
        <v>0.3145833333333333</v>
      </c>
      <c r="C292" s="51">
        <f ca="1" t="shared" si="21"/>
        <v>0.7541666666666668</v>
      </c>
      <c r="E292" s="50">
        <f t="shared" si="19"/>
        <v>38276</v>
      </c>
      <c r="F292" s="51">
        <f t="shared" si="22"/>
        <v>0.27291666666666664</v>
      </c>
      <c r="G292" s="51">
        <f t="shared" si="22"/>
        <v>0.7125000000000001</v>
      </c>
      <c r="I292" s="52"/>
      <c r="J292" s="56">
        <v>0</v>
      </c>
      <c r="K292" s="56">
        <v>0</v>
      </c>
      <c r="M292" s="52"/>
      <c r="N292" s="53"/>
      <c r="O292" s="53"/>
      <c r="Q292" s="52"/>
      <c r="R292" s="53"/>
      <c r="S292" s="53"/>
      <c r="U292" s="52"/>
      <c r="V292" s="53"/>
      <c r="W292" s="53"/>
      <c r="Y292" s="52"/>
      <c r="Z292" s="53"/>
      <c r="AA292" s="53"/>
    </row>
    <row r="293" spans="1:27" ht="12.75">
      <c r="A293" s="50">
        <v>38277</v>
      </c>
      <c r="B293" s="51">
        <f ca="1" t="shared" si="20"/>
        <v>0.3159722222222222</v>
      </c>
      <c r="C293" s="51">
        <f ca="1" t="shared" si="21"/>
        <v>0.7527777777777778</v>
      </c>
      <c r="E293" s="50">
        <f t="shared" si="19"/>
        <v>38277</v>
      </c>
      <c r="F293" s="51">
        <f t="shared" si="22"/>
        <v>0.2743055555555555</v>
      </c>
      <c r="G293" s="51">
        <f t="shared" si="22"/>
        <v>0.7111111111111111</v>
      </c>
      <c r="I293" s="52"/>
      <c r="J293" s="56">
        <v>0</v>
      </c>
      <c r="K293" s="56">
        <v>0</v>
      </c>
      <c r="M293" s="52"/>
      <c r="N293" s="53"/>
      <c r="O293" s="53"/>
      <c r="Q293" s="52"/>
      <c r="R293" s="53"/>
      <c r="S293" s="53"/>
      <c r="U293" s="52"/>
      <c r="V293" s="53"/>
      <c r="W293" s="53"/>
      <c r="Y293" s="52"/>
      <c r="Z293" s="53"/>
      <c r="AA293" s="53"/>
    </row>
    <row r="294" spans="1:27" ht="12.75">
      <c r="A294" s="50">
        <v>38278</v>
      </c>
      <c r="B294" s="51">
        <f ca="1" t="shared" si="20"/>
        <v>0.31736111111111115</v>
      </c>
      <c r="C294" s="51">
        <f ca="1" t="shared" si="21"/>
        <v>0.751388888888889</v>
      </c>
      <c r="E294" s="50">
        <f t="shared" si="19"/>
        <v>38278</v>
      </c>
      <c r="F294" s="51">
        <f t="shared" si="22"/>
        <v>0.27569444444444446</v>
      </c>
      <c r="G294" s="51">
        <f t="shared" si="22"/>
        <v>0.7097222222222224</v>
      </c>
      <c r="I294" s="52"/>
      <c r="J294" s="56">
        <v>0</v>
      </c>
      <c r="K294" s="56">
        <v>0</v>
      </c>
      <c r="M294" s="52"/>
      <c r="N294" s="53"/>
      <c r="O294" s="53"/>
      <c r="Q294" s="52"/>
      <c r="R294" s="53"/>
      <c r="S294" s="53"/>
      <c r="U294" s="52"/>
      <c r="V294" s="53"/>
      <c r="W294" s="53"/>
      <c r="Y294" s="52"/>
      <c r="Z294" s="53"/>
      <c r="AA294" s="53"/>
    </row>
    <row r="295" spans="1:27" ht="12.75">
      <c r="A295" s="50">
        <v>38279</v>
      </c>
      <c r="B295" s="51">
        <f ca="1" t="shared" si="20"/>
        <v>0.31805555555555554</v>
      </c>
      <c r="C295" s="51">
        <f ca="1" t="shared" si="21"/>
        <v>0.7493055555555556</v>
      </c>
      <c r="E295" s="50">
        <f t="shared" si="19"/>
        <v>38279</v>
      </c>
      <c r="F295" s="51">
        <f t="shared" si="22"/>
        <v>0.27638888888888885</v>
      </c>
      <c r="G295" s="51">
        <f t="shared" si="22"/>
        <v>0.7076388888888889</v>
      </c>
      <c r="I295" s="52"/>
      <c r="J295" s="56">
        <v>0</v>
      </c>
      <c r="K295" s="56">
        <v>0</v>
      </c>
      <c r="M295" s="52"/>
      <c r="N295" s="53"/>
      <c r="O295" s="53"/>
      <c r="Q295" s="52"/>
      <c r="R295" s="53"/>
      <c r="S295" s="53"/>
      <c r="U295" s="52"/>
      <c r="V295" s="53"/>
      <c r="W295" s="53"/>
      <c r="Y295" s="52"/>
      <c r="Z295" s="53"/>
      <c r="AA295" s="53"/>
    </row>
    <row r="296" spans="1:27" ht="12.75">
      <c r="A296" s="50">
        <v>38280</v>
      </c>
      <c r="B296" s="51">
        <f ca="1" t="shared" si="20"/>
        <v>0.3194444444444445</v>
      </c>
      <c r="C296" s="51">
        <f ca="1" t="shared" si="21"/>
        <v>0.7479166666666667</v>
      </c>
      <c r="E296" s="50">
        <f t="shared" si="19"/>
        <v>38280</v>
      </c>
      <c r="F296" s="51">
        <f t="shared" si="22"/>
        <v>0.2777777777777778</v>
      </c>
      <c r="G296" s="51">
        <f t="shared" si="22"/>
        <v>0.70625</v>
      </c>
      <c r="I296" s="52"/>
      <c r="J296" s="56">
        <v>0</v>
      </c>
      <c r="K296" s="56">
        <v>0</v>
      </c>
      <c r="M296" s="52"/>
      <c r="N296" s="53"/>
      <c r="O296" s="53"/>
      <c r="Q296" s="52"/>
      <c r="R296" s="53"/>
      <c r="S296" s="53"/>
      <c r="U296" s="52"/>
      <c r="V296" s="53"/>
      <c r="W296" s="53"/>
      <c r="Y296" s="52"/>
      <c r="Z296" s="53"/>
      <c r="AA296" s="53"/>
    </row>
    <row r="297" spans="1:27" ht="12.75">
      <c r="A297" s="50">
        <v>38281</v>
      </c>
      <c r="B297" s="51">
        <f ca="1" t="shared" si="20"/>
        <v>0.32083333333333336</v>
      </c>
      <c r="C297" s="51">
        <f ca="1" t="shared" si="21"/>
        <v>0.7465277777777778</v>
      </c>
      <c r="E297" s="50">
        <f t="shared" si="19"/>
        <v>38281</v>
      </c>
      <c r="F297" s="51">
        <f t="shared" si="22"/>
        <v>0.2791666666666667</v>
      </c>
      <c r="G297" s="51">
        <f t="shared" si="22"/>
        <v>0.7048611111111112</v>
      </c>
      <c r="I297" s="52"/>
      <c r="J297" s="56">
        <v>0</v>
      </c>
      <c r="K297" s="56">
        <v>0</v>
      </c>
      <c r="M297" s="52"/>
      <c r="N297" s="53"/>
      <c r="O297" s="53"/>
      <c r="Q297" s="52"/>
      <c r="R297" s="53"/>
      <c r="S297" s="53"/>
      <c r="U297" s="52"/>
      <c r="V297" s="53"/>
      <c r="W297" s="53"/>
      <c r="Y297" s="52"/>
      <c r="Z297" s="53"/>
      <c r="AA297" s="53"/>
    </row>
    <row r="298" spans="1:27" ht="12.75">
      <c r="A298" s="50">
        <v>38282</v>
      </c>
      <c r="B298" s="51">
        <f ca="1" t="shared" si="20"/>
        <v>0.32222222222222224</v>
      </c>
      <c r="C298" s="51">
        <f ca="1" t="shared" si="21"/>
        <v>0.7451388888888889</v>
      </c>
      <c r="E298" s="50">
        <f t="shared" si="19"/>
        <v>38282</v>
      </c>
      <c r="F298" s="51">
        <f t="shared" si="22"/>
        <v>0.28055555555555556</v>
      </c>
      <c r="G298" s="51">
        <f t="shared" si="22"/>
        <v>0.7034722222222223</v>
      </c>
      <c r="I298" s="52"/>
      <c r="J298" s="56">
        <v>0</v>
      </c>
      <c r="K298" s="56">
        <v>0</v>
      </c>
      <c r="M298" s="52"/>
      <c r="N298" s="53"/>
      <c r="O298" s="53"/>
      <c r="Q298" s="52"/>
      <c r="R298" s="53"/>
      <c r="S298" s="53"/>
      <c r="U298" s="52"/>
      <c r="V298" s="53"/>
      <c r="W298" s="53"/>
      <c r="Y298" s="52"/>
      <c r="Z298" s="53"/>
      <c r="AA298" s="53"/>
    </row>
    <row r="299" spans="1:27" ht="12.75">
      <c r="A299" s="50">
        <v>38283</v>
      </c>
      <c r="B299" s="51">
        <f ca="1" t="shared" si="20"/>
        <v>0.3236111111111111</v>
      </c>
      <c r="C299" s="51">
        <f ca="1" t="shared" si="21"/>
        <v>0.74375</v>
      </c>
      <c r="E299" s="50">
        <f t="shared" si="19"/>
        <v>38283</v>
      </c>
      <c r="F299" s="51">
        <f t="shared" si="22"/>
        <v>0.28194444444444444</v>
      </c>
      <c r="G299" s="51">
        <f t="shared" si="22"/>
        <v>0.7020833333333334</v>
      </c>
      <c r="I299" s="52"/>
      <c r="J299" s="56">
        <v>0</v>
      </c>
      <c r="K299" s="56">
        <v>0</v>
      </c>
      <c r="M299" s="52"/>
      <c r="N299" s="53"/>
      <c r="O299" s="53"/>
      <c r="Q299" s="52"/>
      <c r="R299" s="53"/>
      <c r="S299" s="53"/>
      <c r="U299" s="52"/>
      <c r="V299" s="53"/>
      <c r="W299" s="53"/>
      <c r="Y299" s="52"/>
      <c r="Z299" s="53"/>
      <c r="AA299" s="53"/>
    </row>
    <row r="300" spans="1:27" ht="12.75">
      <c r="A300" s="50">
        <v>38284</v>
      </c>
      <c r="B300" s="51">
        <f ca="1" t="shared" si="20"/>
        <v>0.32430555555555557</v>
      </c>
      <c r="C300" s="51">
        <f ca="1" t="shared" si="21"/>
        <v>0.7423611111111111</v>
      </c>
      <c r="E300" s="50">
        <f t="shared" si="19"/>
        <v>38284</v>
      </c>
      <c r="F300" s="51">
        <f t="shared" si="22"/>
        <v>0.2826388888888889</v>
      </c>
      <c r="G300" s="51">
        <f t="shared" si="22"/>
        <v>0.7006944444444445</v>
      </c>
      <c r="I300" s="52"/>
      <c r="J300" s="56">
        <v>0</v>
      </c>
      <c r="K300" s="56">
        <v>0</v>
      </c>
      <c r="M300" s="52"/>
      <c r="N300" s="53"/>
      <c r="O300" s="53"/>
      <c r="Q300" s="52"/>
      <c r="R300" s="53"/>
      <c r="S300" s="53"/>
      <c r="U300" s="52"/>
      <c r="V300" s="53"/>
      <c r="W300" s="53"/>
      <c r="Y300" s="52"/>
      <c r="Z300" s="53"/>
      <c r="AA300" s="53"/>
    </row>
    <row r="301" spans="1:27" ht="12.75">
      <c r="A301" s="50">
        <v>38285</v>
      </c>
      <c r="B301" s="51">
        <f ca="1" t="shared" si="20"/>
        <v>0.32569444444444445</v>
      </c>
      <c r="C301" s="51">
        <f ca="1" t="shared" si="21"/>
        <v>0.7409722222222223</v>
      </c>
      <c r="E301" s="50">
        <f t="shared" si="19"/>
        <v>38285</v>
      </c>
      <c r="F301" s="51">
        <f t="shared" si="22"/>
        <v>0.28402777777777777</v>
      </c>
      <c r="G301" s="51">
        <f t="shared" si="22"/>
        <v>0.6993055555555556</v>
      </c>
      <c r="I301" s="52"/>
      <c r="J301" s="56">
        <v>0</v>
      </c>
      <c r="K301" s="56">
        <v>0</v>
      </c>
      <c r="M301" s="52"/>
      <c r="N301" s="53"/>
      <c r="O301" s="53"/>
      <c r="Q301" s="52"/>
      <c r="R301" s="53"/>
      <c r="S301" s="53"/>
      <c r="U301" s="52"/>
      <c r="V301" s="53"/>
      <c r="W301" s="53"/>
      <c r="Y301" s="52"/>
      <c r="Z301" s="53"/>
      <c r="AA301" s="53"/>
    </row>
    <row r="302" spans="1:27" ht="12.75">
      <c r="A302" s="50">
        <v>38286</v>
      </c>
      <c r="B302" s="51">
        <f ca="1" t="shared" si="20"/>
        <v>0.32708333333333334</v>
      </c>
      <c r="C302" s="51">
        <f ca="1" t="shared" si="21"/>
        <v>0.7395833333333334</v>
      </c>
      <c r="E302" s="50">
        <f t="shared" si="19"/>
        <v>38286</v>
      </c>
      <c r="F302" s="51">
        <f>B302-1/24</f>
        <v>0.28541666666666665</v>
      </c>
      <c r="G302" s="51">
        <f>C302-1/24</f>
        <v>0.6979166666666667</v>
      </c>
      <c r="I302" s="52"/>
      <c r="J302" s="56">
        <v>0</v>
      </c>
      <c r="K302" s="56">
        <v>0</v>
      </c>
      <c r="M302" s="52"/>
      <c r="N302" s="53"/>
      <c r="O302" s="53"/>
      <c r="Q302" s="52"/>
      <c r="R302" s="53"/>
      <c r="S302" s="53"/>
      <c r="U302" s="52"/>
      <c r="V302" s="53"/>
      <c r="W302" s="53"/>
      <c r="Y302" s="52"/>
      <c r="Z302" s="53"/>
      <c r="AA302" s="53"/>
    </row>
    <row r="303" spans="1:27" ht="12.75">
      <c r="A303" s="50">
        <v>38287</v>
      </c>
      <c r="B303" s="51">
        <f ca="1" t="shared" si="20"/>
        <v>0.28680555555555554</v>
      </c>
      <c r="C303" s="51">
        <f ca="1" t="shared" si="21"/>
        <v>0.6965277777777777</v>
      </c>
      <c r="E303" s="50">
        <f t="shared" si="19"/>
        <v>38287</v>
      </c>
      <c r="F303" s="51">
        <f aca="true" t="shared" si="23" ref="F303:F322">B303</f>
        <v>0.28680555555555554</v>
      </c>
      <c r="G303" s="51">
        <f aca="true" t="shared" si="24" ref="G303:G322">C303</f>
        <v>0.6965277777777777</v>
      </c>
      <c r="I303" s="52"/>
      <c r="J303" s="56">
        <v>0</v>
      </c>
      <c r="K303" s="56">
        <v>0</v>
      </c>
      <c r="M303" s="52"/>
      <c r="N303" s="53"/>
      <c r="O303" s="53"/>
      <c r="Q303" s="52"/>
      <c r="R303" s="53"/>
      <c r="S303" s="53"/>
      <c r="U303" s="52"/>
      <c r="V303" s="53"/>
      <c r="W303" s="53"/>
      <c r="Y303" s="52"/>
      <c r="Z303" s="53"/>
      <c r="AA303" s="53"/>
    </row>
    <row r="304" spans="1:27" ht="12.75">
      <c r="A304" s="50">
        <v>38288</v>
      </c>
      <c r="B304" s="51">
        <f ca="1" t="shared" si="20"/>
        <v>0.2881944444444445</v>
      </c>
      <c r="C304" s="51">
        <f ca="1" t="shared" si="21"/>
        <v>0.6951388888888889</v>
      </c>
      <c r="E304" s="50">
        <f t="shared" si="19"/>
        <v>38288</v>
      </c>
      <c r="F304" s="51">
        <f t="shared" si="23"/>
        <v>0.2881944444444445</v>
      </c>
      <c r="G304" s="51">
        <f t="shared" si="24"/>
        <v>0.6951388888888889</v>
      </c>
      <c r="I304" s="52"/>
      <c r="J304" s="56">
        <v>0</v>
      </c>
      <c r="K304" s="56">
        <v>0</v>
      </c>
      <c r="M304" s="52"/>
      <c r="N304" s="53"/>
      <c r="O304" s="53"/>
      <c r="Q304" s="52"/>
      <c r="R304" s="53"/>
      <c r="S304" s="53"/>
      <c r="U304" s="52"/>
      <c r="V304" s="53"/>
      <c r="W304" s="53"/>
      <c r="Y304" s="52"/>
      <c r="Z304" s="53"/>
      <c r="AA304" s="53"/>
    </row>
    <row r="305" spans="1:27" ht="12.75">
      <c r="A305" s="50">
        <v>38289</v>
      </c>
      <c r="B305" s="51">
        <f ca="1" t="shared" si="20"/>
        <v>0.28958333333333336</v>
      </c>
      <c r="C305" s="51">
        <f ca="1" t="shared" si="21"/>
        <v>0.69375</v>
      </c>
      <c r="E305" s="50">
        <f t="shared" si="19"/>
        <v>38289</v>
      </c>
      <c r="F305" s="51">
        <f t="shared" si="23"/>
        <v>0.28958333333333336</v>
      </c>
      <c r="G305" s="51">
        <f t="shared" si="24"/>
        <v>0.69375</v>
      </c>
      <c r="I305" s="52"/>
      <c r="J305" s="56">
        <v>0</v>
      </c>
      <c r="K305" s="56">
        <v>0</v>
      </c>
      <c r="M305" s="52"/>
      <c r="N305" s="53"/>
      <c r="O305" s="53"/>
      <c r="Q305" s="52"/>
      <c r="R305" s="53"/>
      <c r="S305" s="53"/>
      <c r="U305" s="52"/>
      <c r="V305" s="53"/>
      <c r="W305" s="53"/>
      <c r="Y305" s="52"/>
      <c r="Z305" s="53"/>
      <c r="AA305" s="53"/>
    </row>
    <row r="306" spans="1:27" ht="12.75">
      <c r="A306" s="50">
        <v>38290</v>
      </c>
      <c r="B306" s="51">
        <f ca="1" t="shared" si="20"/>
        <v>0.29097222222222224</v>
      </c>
      <c r="C306" s="51">
        <f ca="1" t="shared" si="21"/>
        <v>0.6923611111111111</v>
      </c>
      <c r="E306" s="50">
        <f t="shared" si="19"/>
        <v>38290</v>
      </c>
      <c r="F306" s="51">
        <f t="shared" si="23"/>
        <v>0.29097222222222224</v>
      </c>
      <c r="G306" s="51">
        <f t="shared" si="24"/>
        <v>0.6923611111111111</v>
      </c>
      <c r="I306" s="52"/>
      <c r="J306" s="56">
        <v>0</v>
      </c>
      <c r="K306" s="56">
        <v>0</v>
      </c>
      <c r="M306" s="52"/>
      <c r="N306" s="53"/>
      <c r="O306" s="53"/>
      <c r="Q306" s="52"/>
      <c r="R306" s="53"/>
      <c r="S306" s="53"/>
      <c r="U306" s="52"/>
      <c r="V306" s="53"/>
      <c r="W306" s="53"/>
      <c r="Y306" s="52"/>
      <c r="Z306" s="53"/>
      <c r="AA306" s="53"/>
    </row>
    <row r="307" spans="1:27" ht="12.75">
      <c r="A307" s="50">
        <v>38291</v>
      </c>
      <c r="B307" s="51">
        <f ca="1" t="shared" si="20"/>
        <v>0.2916666666666667</v>
      </c>
      <c r="C307" s="51">
        <f ca="1" t="shared" si="21"/>
        <v>0.6909722222222222</v>
      </c>
      <c r="E307" s="50">
        <f t="shared" si="19"/>
        <v>38291</v>
      </c>
      <c r="F307" s="51">
        <f t="shared" si="23"/>
        <v>0.2916666666666667</v>
      </c>
      <c r="G307" s="51">
        <f t="shared" si="24"/>
        <v>0.6909722222222222</v>
      </c>
      <c r="I307" s="52"/>
      <c r="J307" s="56">
        <v>0</v>
      </c>
      <c r="K307" s="56">
        <v>0</v>
      </c>
      <c r="M307" s="52"/>
      <c r="N307" s="53"/>
      <c r="O307" s="53"/>
      <c r="Q307" s="52"/>
      <c r="R307" s="53"/>
      <c r="S307" s="53"/>
      <c r="U307" s="52"/>
      <c r="V307" s="53"/>
      <c r="W307" s="53"/>
      <c r="Y307" s="52"/>
      <c r="Z307" s="53"/>
      <c r="AA307" s="53"/>
    </row>
    <row r="308" spans="1:27" ht="12.75">
      <c r="A308" s="50">
        <v>38292</v>
      </c>
      <c r="B308" s="51">
        <f ca="1" t="shared" si="20"/>
        <v>0.29305555555555557</v>
      </c>
      <c r="C308" s="51">
        <f ca="1" t="shared" si="21"/>
        <v>0.6895833333333333</v>
      </c>
      <c r="E308" s="50">
        <f t="shared" si="19"/>
        <v>38292</v>
      </c>
      <c r="F308" s="51">
        <f t="shared" si="23"/>
        <v>0.29305555555555557</v>
      </c>
      <c r="G308" s="51">
        <f t="shared" si="24"/>
        <v>0.6895833333333333</v>
      </c>
      <c r="I308" s="52"/>
      <c r="J308" s="56">
        <v>0</v>
      </c>
      <c r="K308" s="56">
        <v>0</v>
      </c>
      <c r="M308" s="52"/>
      <c r="N308" s="53"/>
      <c r="O308" s="53"/>
      <c r="Q308" s="52"/>
      <c r="R308" s="53"/>
      <c r="S308" s="53"/>
      <c r="U308" s="52"/>
      <c r="V308" s="53"/>
      <c r="W308" s="53"/>
      <c r="Y308" s="52"/>
      <c r="Z308" s="53"/>
      <c r="AA308" s="53"/>
    </row>
    <row r="309" spans="1:27" ht="12.75">
      <c r="A309" s="50">
        <v>38293</v>
      </c>
      <c r="B309" s="51">
        <f ca="1" t="shared" si="20"/>
        <v>0.29444444444444445</v>
      </c>
      <c r="C309" s="51">
        <f ca="1" t="shared" si="21"/>
        <v>0.6881944444444444</v>
      </c>
      <c r="E309" s="50">
        <f t="shared" si="19"/>
        <v>38293</v>
      </c>
      <c r="F309" s="51">
        <f t="shared" si="23"/>
        <v>0.29444444444444445</v>
      </c>
      <c r="G309" s="51">
        <f t="shared" si="24"/>
        <v>0.6881944444444444</v>
      </c>
      <c r="I309" s="52"/>
      <c r="J309" s="56">
        <v>0</v>
      </c>
      <c r="K309" s="56">
        <v>0</v>
      </c>
      <c r="M309" s="52"/>
      <c r="N309" s="53"/>
      <c r="O309" s="53"/>
      <c r="Q309" s="52"/>
      <c r="R309" s="53"/>
      <c r="S309" s="53"/>
      <c r="U309" s="52"/>
      <c r="V309" s="53"/>
      <c r="W309" s="53"/>
      <c r="Y309" s="52"/>
      <c r="Z309" s="53"/>
      <c r="AA309" s="53"/>
    </row>
    <row r="310" spans="1:27" ht="12.75">
      <c r="A310" s="50">
        <v>38294</v>
      </c>
      <c r="B310" s="51">
        <f ca="1" t="shared" si="20"/>
        <v>0.29583333333333334</v>
      </c>
      <c r="C310" s="51">
        <f ca="1" t="shared" si="21"/>
        <v>0.6868055555555556</v>
      </c>
      <c r="E310" s="50">
        <f t="shared" si="19"/>
        <v>38294</v>
      </c>
      <c r="F310" s="51">
        <f t="shared" si="23"/>
        <v>0.29583333333333334</v>
      </c>
      <c r="G310" s="51">
        <f t="shared" si="24"/>
        <v>0.6868055555555556</v>
      </c>
      <c r="I310" s="52"/>
      <c r="J310" s="56">
        <v>0</v>
      </c>
      <c r="K310" s="56">
        <v>0</v>
      </c>
      <c r="M310" s="52"/>
      <c r="N310" s="53"/>
      <c r="O310" s="53"/>
      <c r="Q310" s="52"/>
      <c r="R310" s="53"/>
      <c r="S310" s="53"/>
      <c r="U310" s="52"/>
      <c r="V310" s="53"/>
      <c r="W310" s="53"/>
      <c r="Y310" s="52"/>
      <c r="Z310" s="53"/>
      <c r="AA310" s="53"/>
    </row>
    <row r="311" spans="1:27" ht="12.75">
      <c r="A311" s="50">
        <v>38295</v>
      </c>
      <c r="B311" s="51">
        <f ca="1" t="shared" si="20"/>
        <v>0.2972222222222222</v>
      </c>
      <c r="C311" s="51">
        <f ca="1" t="shared" si="21"/>
        <v>0.686111111111111</v>
      </c>
      <c r="E311" s="50">
        <f t="shared" si="19"/>
        <v>38295</v>
      </c>
      <c r="F311" s="51">
        <f t="shared" si="23"/>
        <v>0.2972222222222222</v>
      </c>
      <c r="G311" s="51">
        <f t="shared" si="24"/>
        <v>0.686111111111111</v>
      </c>
      <c r="I311" s="52"/>
      <c r="J311" s="56">
        <v>0</v>
      </c>
      <c r="K311" s="56">
        <v>0</v>
      </c>
      <c r="M311" s="52"/>
      <c r="N311" s="53"/>
      <c r="O311" s="53"/>
      <c r="Q311" s="52"/>
      <c r="R311" s="53"/>
      <c r="S311" s="53"/>
      <c r="U311" s="52"/>
      <c r="V311" s="53"/>
      <c r="W311" s="53"/>
      <c r="Y311" s="52"/>
      <c r="Z311" s="53"/>
      <c r="AA311" s="53"/>
    </row>
    <row r="312" spans="1:27" ht="12.75">
      <c r="A312" s="50">
        <v>38296</v>
      </c>
      <c r="B312" s="51">
        <f ca="1" t="shared" si="20"/>
        <v>0.2986111111111111</v>
      </c>
      <c r="C312" s="51">
        <f ca="1" t="shared" si="21"/>
        <v>0.6847222222222222</v>
      </c>
      <c r="E312" s="50">
        <f t="shared" si="19"/>
        <v>38296</v>
      </c>
      <c r="F312" s="51">
        <f t="shared" si="23"/>
        <v>0.2986111111111111</v>
      </c>
      <c r="G312" s="51">
        <f t="shared" si="24"/>
        <v>0.6847222222222222</v>
      </c>
      <c r="I312" s="52"/>
      <c r="J312" s="56">
        <v>0</v>
      </c>
      <c r="K312" s="56">
        <v>0</v>
      </c>
      <c r="M312" s="52"/>
      <c r="N312" s="53"/>
      <c r="O312" s="53"/>
      <c r="Q312" s="52"/>
      <c r="R312" s="53"/>
      <c r="S312" s="53"/>
      <c r="U312" s="52"/>
      <c r="V312" s="53"/>
      <c r="W312" s="53"/>
      <c r="Y312" s="52"/>
      <c r="Z312" s="53"/>
      <c r="AA312" s="53"/>
    </row>
    <row r="313" spans="1:27" ht="12.75">
      <c r="A313" s="50">
        <v>38297</v>
      </c>
      <c r="B313" s="51">
        <f ca="1" t="shared" si="20"/>
        <v>0.29930555555555555</v>
      </c>
      <c r="C313" s="51">
        <f ca="1" t="shared" si="21"/>
        <v>0.6833333333333332</v>
      </c>
      <c r="E313" s="50">
        <f t="shared" si="19"/>
        <v>38297</v>
      </c>
      <c r="F313" s="51">
        <f t="shared" si="23"/>
        <v>0.29930555555555555</v>
      </c>
      <c r="G313" s="51">
        <f t="shared" si="24"/>
        <v>0.6833333333333332</v>
      </c>
      <c r="I313" s="52"/>
      <c r="J313" s="56">
        <v>0</v>
      </c>
      <c r="K313" s="56">
        <v>0</v>
      </c>
      <c r="M313" s="52"/>
      <c r="N313" s="53"/>
      <c r="O313" s="53"/>
      <c r="Q313" s="52"/>
      <c r="R313" s="53"/>
      <c r="S313" s="53"/>
      <c r="U313" s="52"/>
      <c r="V313" s="53"/>
      <c r="W313" s="53"/>
      <c r="Y313" s="52"/>
      <c r="Z313" s="53"/>
      <c r="AA313" s="53"/>
    </row>
    <row r="314" spans="1:27" ht="12.75">
      <c r="A314" s="50">
        <v>38298</v>
      </c>
      <c r="B314" s="51">
        <f ca="1" t="shared" si="20"/>
        <v>0.30069444444444443</v>
      </c>
      <c r="C314" s="51">
        <f ca="1" t="shared" si="21"/>
        <v>0.6819444444444445</v>
      </c>
      <c r="E314" s="50">
        <f t="shared" si="19"/>
        <v>38298</v>
      </c>
      <c r="F314" s="51">
        <f t="shared" si="23"/>
        <v>0.30069444444444443</v>
      </c>
      <c r="G314" s="51">
        <f t="shared" si="24"/>
        <v>0.6819444444444445</v>
      </c>
      <c r="I314" s="52"/>
      <c r="J314" s="56">
        <v>0</v>
      </c>
      <c r="K314" s="56">
        <v>0</v>
      </c>
      <c r="M314" s="52"/>
      <c r="N314" s="53"/>
      <c r="O314" s="53"/>
      <c r="Q314" s="52"/>
      <c r="R314" s="53"/>
      <c r="S314" s="53"/>
      <c r="U314" s="52"/>
      <c r="V314" s="53"/>
      <c r="W314" s="53"/>
      <c r="Y314" s="52"/>
      <c r="Z314" s="53"/>
      <c r="AA314" s="53"/>
    </row>
    <row r="315" spans="1:27" ht="12.75">
      <c r="A315" s="50">
        <v>38299</v>
      </c>
      <c r="B315" s="51">
        <f ca="1" t="shared" si="20"/>
        <v>0.3020833333333333</v>
      </c>
      <c r="C315" s="51">
        <f ca="1" t="shared" si="21"/>
        <v>0.68125</v>
      </c>
      <c r="E315" s="50">
        <f t="shared" si="19"/>
        <v>38299</v>
      </c>
      <c r="F315" s="51">
        <f t="shared" si="23"/>
        <v>0.3020833333333333</v>
      </c>
      <c r="G315" s="51">
        <f t="shared" si="24"/>
        <v>0.68125</v>
      </c>
      <c r="I315" s="52"/>
      <c r="J315" s="56">
        <v>0</v>
      </c>
      <c r="K315" s="56">
        <v>0</v>
      </c>
      <c r="M315" s="52"/>
      <c r="N315" s="53"/>
      <c r="O315" s="53"/>
      <c r="Q315" s="52"/>
      <c r="R315" s="53"/>
      <c r="S315" s="53"/>
      <c r="U315" s="52"/>
      <c r="V315" s="53"/>
      <c r="W315" s="53"/>
      <c r="Y315" s="52"/>
      <c r="Z315" s="53"/>
      <c r="AA315" s="53"/>
    </row>
    <row r="316" spans="1:27" ht="12.75">
      <c r="A316" s="50">
        <v>38300</v>
      </c>
      <c r="B316" s="51">
        <f ca="1" t="shared" si="20"/>
        <v>0.3034722222222222</v>
      </c>
      <c r="C316" s="51">
        <f ca="1" t="shared" si="21"/>
        <v>0.6798611111111111</v>
      </c>
      <c r="E316" s="50">
        <f t="shared" si="19"/>
        <v>38300</v>
      </c>
      <c r="F316" s="51">
        <f t="shared" si="23"/>
        <v>0.3034722222222222</v>
      </c>
      <c r="G316" s="51">
        <f t="shared" si="24"/>
        <v>0.6798611111111111</v>
      </c>
      <c r="I316" s="52"/>
      <c r="J316" s="56">
        <v>0</v>
      </c>
      <c r="K316" s="56">
        <v>0</v>
      </c>
      <c r="M316" s="52"/>
      <c r="N316" s="53"/>
      <c r="O316" s="53"/>
      <c r="Q316" s="52"/>
      <c r="R316" s="53"/>
      <c r="S316" s="53"/>
      <c r="U316" s="52"/>
      <c r="V316" s="53"/>
      <c r="W316" s="53"/>
      <c r="Y316" s="52"/>
      <c r="Z316" s="53"/>
      <c r="AA316" s="53"/>
    </row>
    <row r="317" spans="1:27" ht="12.75">
      <c r="A317" s="50">
        <v>38301</v>
      </c>
      <c r="B317" s="51">
        <f ca="1" t="shared" si="20"/>
        <v>0.3048611111111111</v>
      </c>
      <c r="C317" s="51">
        <f ca="1" t="shared" si="21"/>
        <v>0.6784722222222223</v>
      </c>
      <c r="E317" s="50">
        <f t="shared" si="19"/>
        <v>38301</v>
      </c>
      <c r="F317" s="51">
        <f t="shared" si="23"/>
        <v>0.3048611111111111</v>
      </c>
      <c r="G317" s="51">
        <f t="shared" si="24"/>
        <v>0.6784722222222223</v>
      </c>
      <c r="I317" s="52"/>
      <c r="J317" s="56">
        <v>0</v>
      </c>
      <c r="K317" s="56">
        <v>0</v>
      </c>
      <c r="M317" s="52"/>
      <c r="N317" s="53"/>
      <c r="O317" s="53"/>
      <c r="Q317" s="52"/>
      <c r="R317" s="53"/>
      <c r="S317" s="53"/>
      <c r="U317" s="52"/>
      <c r="V317" s="53"/>
      <c r="W317" s="53"/>
      <c r="Y317" s="52"/>
      <c r="Z317" s="53"/>
      <c r="AA317" s="53"/>
    </row>
    <row r="318" spans="1:27" ht="12.75">
      <c r="A318" s="50">
        <v>38302</v>
      </c>
      <c r="B318" s="51">
        <f ca="1" t="shared" si="20"/>
        <v>0.30625</v>
      </c>
      <c r="C318" s="51">
        <f ca="1" t="shared" si="21"/>
        <v>0.6777777777777777</v>
      </c>
      <c r="E318" s="50">
        <f t="shared" si="19"/>
        <v>38302</v>
      </c>
      <c r="F318" s="51">
        <f t="shared" si="23"/>
        <v>0.30625</v>
      </c>
      <c r="G318" s="51">
        <f t="shared" si="24"/>
        <v>0.6777777777777777</v>
      </c>
      <c r="I318" s="52"/>
      <c r="J318" s="56">
        <v>0</v>
      </c>
      <c r="K318" s="56">
        <v>0</v>
      </c>
      <c r="M318" s="52"/>
      <c r="N318" s="53"/>
      <c r="O318" s="53"/>
      <c r="Q318" s="52"/>
      <c r="R318" s="53"/>
      <c r="S318" s="53"/>
      <c r="U318" s="52"/>
      <c r="V318" s="53"/>
      <c r="W318" s="53"/>
      <c r="Y318" s="52"/>
      <c r="Z318" s="53"/>
      <c r="AA318" s="53"/>
    </row>
    <row r="319" spans="1:27" ht="12.75">
      <c r="A319" s="50">
        <v>38303</v>
      </c>
      <c r="B319" s="51">
        <f ca="1" t="shared" si="20"/>
        <v>0.3069444444444444</v>
      </c>
      <c r="C319" s="51">
        <f ca="1" t="shared" si="21"/>
        <v>0.6763888888888889</v>
      </c>
      <c r="E319" s="50">
        <f t="shared" si="19"/>
        <v>38303</v>
      </c>
      <c r="F319" s="51">
        <f t="shared" si="23"/>
        <v>0.3069444444444444</v>
      </c>
      <c r="G319" s="51">
        <f t="shared" si="24"/>
        <v>0.6763888888888889</v>
      </c>
      <c r="I319" s="52"/>
      <c r="J319" s="56">
        <v>0</v>
      </c>
      <c r="K319" s="56">
        <v>0</v>
      </c>
      <c r="M319" s="52"/>
      <c r="N319" s="53"/>
      <c r="O319" s="53"/>
      <c r="Q319" s="52"/>
      <c r="R319" s="53"/>
      <c r="S319" s="53"/>
      <c r="U319" s="52"/>
      <c r="V319" s="53"/>
      <c r="W319" s="53"/>
      <c r="Y319" s="52"/>
      <c r="Z319" s="53"/>
      <c r="AA319" s="53"/>
    </row>
    <row r="320" spans="1:27" ht="12.75">
      <c r="A320" s="50">
        <v>38304</v>
      </c>
      <c r="B320" s="51">
        <f ca="1" t="shared" si="20"/>
        <v>0.30833333333333335</v>
      </c>
      <c r="C320" s="51">
        <f ca="1" t="shared" si="21"/>
        <v>0.6756944444444444</v>
      </c>
      <c r="E320" s="50">
        <f t="shared" si="19"/>
        <v>38304</v>
      </c>
      <c r="F320" s="51">
        <f t="shared" si="23"/>
        <v>0.30833333333333335</v>
      </c>
      <c r="G320" s="51">
        <f t="shared" si="24"/>
        <v>0.6756944444444444</v>
      </c>
      <c r="I320" s="52"/>
      <c r="J320" s="56">
        <v>0</v>
      </c>
      <c r="K320" s="56">
        <v>0</v>
      </c>
      <c r="M320" s="52"/>
      <c r="N320" s="53"/>
      <c r="O320" s="53"/>
      <c r="Q320" s="52"/>
      <c r="R320" s="53"/>
      <c r="S320" s="53"/>
      <c r="U320" s="52"/>
      <c r="V320" s="53"/>
      <c r="W320" s="53"/>
      <c r="Y320" s="52"/>
      <c r="Z320" s="53"/>
      <c r="AA320" s="53"/>
    </row>
    <row r="321" spans="1:27" ht="12.75">
      <c r="A321" s="50">
        <v>38305</v>
      </c>
      <c r="B321" s="51">
        <f ca="1" t="shared" si="20"/>
        <v>0.30972222222222223</v>
      </c>
      <c r="C321" s="51">
        <f ca="1" t="shared" si="21"/>
        <v>0.6743055555555556</v>
      </c>
      <c r="E321" s="50">
        <f t="shared" si="19"/>
        <v>38305</v>
      </c>
      <c r="F321" s="51">
        <f t="shared" si="23"/>
        <v>0.30972222222222223</v>
      </c>
      <c r="G321" s="51">
        <f t="shared" si="24"/>
        <v>0.6743055555555556</v>
      </c>
      <c r="I321" s="52"/>
      <c r="J321" s="56">
        <v>0</v>
      </c>
      <c r="K321" s="56">
        <v>0</v>
      </c>
      <c r="M321" s="52"/>
      <c r="N321" s="53"/>
      <c r="O321" s="53"/>
      <c r="Q321" s="52"/>
      <c r="R321" s="53"/>
      <c r="S321" s="53"/>
      <c r="U321" s="52"/>
      <c r="V321" s="53"/>
      <c r="W321" s="53"/>
      <c r="Y321" s="52"/>
      <c r="Z321" s="53"/>
      <c r="AA321" s="53"/>
    </row>
    <row r="322" spans="1:27" ht="12.75">
      <c r="A322" s="50">
        <v>38306</v>
      </c>
      <c r="B322" s="51">
        <f ca="1" t="shared" si="20"/>
        <v>0.3111111111111111</v>
      </c>
      <c r="C322" s="51">
        <f ca="1" t="shared" si="21"/>
        <v>0.6736111111111112</v>
      </c>
      <c r="E322" s="50">
        <f t="shared" si="19"/>
        <v>38306</v>
      </c>
      <c r="F322" s="51">
        <f t="shared" si="23"/>
        <v>0.3111111111111111</v>
      </c>
      <c r="G322" s="51">
        <f t="shared" si="24"/>
        <v>0.6736111111111112</v>
      </c>
      <c r="I322" s="52"/>
      <c r="J322" s="56">
        <v>0</v>
      </c>
      <c r="K322" s="56">
        <v>0</v>
      </c>
      <c r="M322" s="52"/>
      <c r="N322" s="53"/>
      <c r="O322" s="53"/>
      <c r="Q322" s="52"/>
      <c r="R322" s="53"/>
      <c r="S322" s="53"/>
      <c r="U322" s="52"/>
      <c r="V322" s="53"/>
      <c r="W322" s="53"/>
      <c r="Y322" s="52"/>
      <c r="Z322" s="53"/>
      <c r="AA322" s="53"/>
    </row>
    <row r="323" spans="1:27" ht="12.75">
      <c r="A323" s="50">
        <v>38307</v>
      </c>
      <c r="B323" s="51">
        <f ca="1" t="shared" si="20"/>
        <v>0.3125</v>
      </c>
      <c r="C323" s="51">
        <f ca="1" t="shared" si="21"/>
        <v>0.6729166666666666</v>
      </c>
      <c r="E323" s="50">
        <f aca="true" t="shared" si="25" ref="E323:E368">A323</f>
        <v>38307</v>
      </c>
      <c r="F323" s="51">
        <f aca="true" t="shared" si="26" ref="F323:F368">B323</f>
        <v>0.3125</v>
      </c>
      <c r="G323" s="51">
        <f aca="true" t="shared" si="27" ref="G323:G368">C323</f>
        <v>0.6729166666666666</v>
      </c>
      <c r="I323" s="52"/>
      <c r="J323" s="56">
        <v>0</v>
      </c>
      <c r="K323" s="56">
        <v>0</v>
      </c>
      <c r="M323" s="52"/>
      <c r="N323" s="53"/>
      <c r="O323" s="53"/>
      <c r="Q323" s="52"/>
      <c r="R323" s="53"/>
      <c r="S323" s="53"/>
      <c r="U323" s="52"/>
      <c r="V323" s="53"/>
      <c r="W323" s="53"/>
      <c r="Y323" s="52"/>
      <c r="Z323" s="53"/>
      <c r="AA323" s="53"/>
    </row>
    <row r="324" spans="1:27" ht="12.75">
      <c r="A324" s="50">
        <v>38308</v>
      </c>
      <c r="B324" s="51">
        <f ca="1" t="shared" si="28" ref="B324:B368">INDIRECT("B"&amp;ROW()-3+LOOKUP($A$1,INDIRECT("$J$2:$J$"&amp;$I$2),INDIRECT("$K$2:$K$"&amp;$I$2)))</f>
        <v>0.31319444444444444</v>
      </c>
      <c r="C324" s="51">
        <f ca="1" t="shared" si="29" ref="C324:C368">INDIRECT("C"&amp;ROW()-3+LOOKUP($A$1,INDIRECT("$J$2:$J$"&amp;$I$2),INDIRECT("$K$2:$K$"&amp;$I$2)))</f>
        <v>0.6715277777777778</v>
      </c>
      <c r="E324" s="50">
        <f t="shared" si="25"/>
        <v>38308</v>
      </c>
      <c r="F324" s="51">
        <f t="shared" si="26"/>
        <v>0.31319444444444444</v>
      </c>
      <c r="G324" s="51">
        <f t="shared" si="27"/>
        <v>0.6715277777777778</v>
      </c>
      <c r="I324" s="52"/>
      <c r="J324" s="56">
        <v>0</v>
      </c>
      <c r="K324" s="56">
        <v>0</v>
      </c>
      <c r="M324" s="52"/>
      <c r="N324" s="53"/>
      <c r="O324" s="53"/>
      <c r="Q324" s="52"/>
      <c r="R324" s="53"/>
      <c r="S324" s="53"/>
      <c r="U324" s="52"/>
      <c r="V324" s="53"/>
      <c r="W324" s="53"/>
      <c r="Y324" s="52"/>
      <c r="Z324" s="53"/>
      <c r="AA324" s="53"/>
    </row>
    <row r="325" spans="1:27" ht="12.75">
      <c r="A325" s="50">
        <v>38309</v>
      </c>
      <c r="B325" s="51">
        <f ca="1" t="shared" si="28"/>
        <v>0.3145833333333333</v>
      </c>
      <c r="C325" s="51">
        <f ca="1" t="shared" si="29"/>
        <v>0.6708333333333334</v>
      </c>
      <c r="E325" s="50">
        <f t="shared" si="25"/>
        <v>38309</v>
      </c>
      <c r="F325" s="51">
        <f t="shared" si="26"/>
        <v>0.3145833333333333</v>
      </c>
      <c r="G325" s="51">
        <f t="shared" si="27"/>
        <v>0.6708333333333334</v>
      </c>
      <c r="I325" s="52"/>
      <c r="J325" s="56">
        <v>0</v>
      </c>
      <c r="K325" s="56">
        <v>0</v>
      </c>
      <c r="M325" s="52"/>
      <c r="N325" s="53"/>
      <c r="O325" s="53"/>
      <c r="Q325" s="52"/>
      <c r="R325" s="53"/>
      <c r="S325" s="53"/>
      <c r="U325" s="52"/>
      <c r="V325" s="53"/>
      <c r="W325" s="53"/>
      <c r="Y325" s="52"/>
      <c r="Z325" s="53"/>
      <c r="AA325" s="53"/>
    </row>
    <row r="326" spans="1:27" ht="12.75">
      <c r="A326" s="50">
        <v>38310</v>
      </c>
      <c r="B326" s="51">
        <f ca="1" t="shared" si="28"/>
        <v>0.3159722222222222</v>
      </c>
      <c r="C326" s="51">
        <f ca="1" t="shared" si="29"/>
        <v>0.6701388888888888</v>
      </c>
      <c r="E326" s="50">
        <f t="shared" si="25"/>
        <v>38310</v>
      </c>
      <c r="F326" s="51">
        <f t="shared" si="26"/>
        <v>0.3159722222222222</v>
      </c>
      <c r="G326" s="51">
        <f t="shared" si="27"/>
        <v>0.6701388888888888</v>
      </c>
      <c r="I326" s="52"/>
      <c r="J326" s="56">
        <v>0</v>
      </c>
      <c r="K326" s="56">
        <v>0</v>
      </c>
      <c r="M326" s="52"/>
      <c r="N326" s="53"/>
      <c r="O326" s="53"/>
      <c r="Q326" s="52"/>
      <c r="R326" s="53"/>
      <c r="S326" s="53"/>
      <c r="U326" s="52"/>
      <c r="V326" s="53"/>
      <c r="W326" s="53"/>
      <c r="Y326" s="52"/>
      <c r="Z326" s="53"/>
      <c r="AA326" s="53"/>
    </row>
    <row r="327" spans="1:27" ht="12.75">
      <c r="A327" s="50">
        <v>38311</v>
      </c>
      <c r="B327" s="51">
        <f ca="1" t="shared" si="28"/>
        <v>0.31736111111111115</v>
      </c>
      <c r="C327" s="51">
        <f ca="1" t="shared" si="29"/>
        <v>0.66875</v>
      </c>
      <c r="E327" s="50">
        <f t="shared" si="25"/>
        <v>38311</v>
      </c>
      <c r="F327" s="51">
        <f t="shared" si="26"/>
        <v>0.31736111111111115</v>
      </c>
      <c r="G327" s="51">
        <f t="shared" si="27"/>
        <v>0.66875</v>
      </c>
      <c r="I327" s="52"/>
      <c r="J327" s="56">
        <v>0</v>
      </c>
      <c r="K327" s="56">
        <v>0</v>
      </c>
      <c r="M327" s="52"/>
      <c r="N327" s="53"/>
      <c r="O327" s="53"/>
      <c r="Q327" s="52"/>
      <c r="R327" s="53"/>
      <c r="S327" s="53"/>
      <c r="U327" s="52"/>
      <c r="V327" s="53"/>
      <c r="W327" s="53"/>
      <c r="Y327" s="52"/>
      <c r="Z327" s="53"/>
      <c r="AA327" s="53"/>
    </row>
    <row r="328" spans="1:27" ht="12.75">
      <c r="A328" s="50">
        <v>38312</v>
      </c>
      <c r="B328" s="51">
        <f ca="1" t="shared" si="28"/>
        <v>0.31805555555555554</v>
      </c>
      <c r="C328" s="51">
        <f ca="1" t="shared" si="29"/>
        <v>0.6680555555555556</v>
      </c>
      <c r="E328" s="50">
        <f t="shared" si="25"/>
        <v>38312</v>
      </c>
      <c r="F328" s="51">
        <f t="shared" si="26"/>
        <v>0.31805555555555554</v>
      </c>
      <c r="G328" s="51">
        <f t="shared" si="27"/>
        <v>0.6680555555555556</v>
      </c>
      <c r="I328" s="52"/>
      <c r="J328" s="56">
        <v>0</v>
      </c>
      <c r="K328" s="56">
        <v>0</v>
      </c>
      <c r="M328" s="52"/>
      <c r="N328" s="53"/>
      <c r="O328" s="53"/>
      <c r="Q328" s="52"/>
      <c r="R328" s="53"/>
      <c r="S328" s="53"/>
      <c r="U328" s="52"/>
      <c r="V328" s="53"/>
      <c r="W328" s="53"/>
      <c r="Y328" s="52"/>
      <c r="Z328" s="53"/>
      <c r="AA328" s="53"/>
    </row>
    <row r="329" spans="1:27" ht="12.75">
      <c r="A329" s="50">
        <v>38313</v>
      </c>
      <c r="B329" s="51">
        <f ca="1" t="shared" si="28"/>
        <v>0.3194444444444445</v>
      </c>
      <c r="C329" s="51">
        <f ca="1" t="shared" si="29"/>
        <v>0.6673611111111111</v>
      </c>
      <c r="E329" s="50">
        <f t="shared" si="25"/>
        <v>38313</v>
      </c>
      <c r="F329" s="51">
        <f t="shared" si="26"/>
        <v>0.3194444444444445</v>
      </c>
      <c r="G329" s="51">
        <f t="shared" si="27"/>
        <v>0.6673611111111111</v>
      </c>
      <c r="I329" s="52"/>
      <c r="J329" s="56">
        <v>0</v>
      </c>
      <c r="K329" s="56">
        <v>0</v>
      </c>
      <c r="M329" s="52"/>
      <c r="N329" s="53"/>
      <c r="O329" s="53"/>
      <c r="Q329" s="52"/>
      <c r="R329" s="53"/>
      <c r="S329" s="53"/>
      <c r="U329" s="52"/>
      <c r="V329" s="53"/>
      <c r="W329" s="53"/>
      <c r="Y329" s="52"/>
      <c r="Z329" s="53"/>
      <c r="AA329" s="53"/>
    </row>
    <row r="330" spans="1:27" ht="12.75">
      <c r="A330" s="50">
        <v>38314</v>
      </c>
      <c r="B330" s="51">
        <f ca="1" t="shared" si="28"/>
        <v>0.32083333333333336</v>
      </c>
      <c r="C330" s="51">
        <f ca="1" t="shared" si="29"/>
        <v>0.6666666666666666</v>
      </c>
      <c r="E330" s="50">
        <f t="shared" si="25"/>
        <v>38314</v>
      </c>
      <c r="F330" s="51">
        <f t="shared" si="26"/>
        <v>0.32083333333333336</v>
      </c>
      <c r="G330" s="51">
        <f t="shared" si="27"/>
        <v>0.6666666666666666</v>
      </c>
      <c r="I330" s="52"/>
      <c r="J330" s="56">
        <v>0</v>
      </c>
      <c r="K330" s="56">
        <v>0</v>
      </c>
      <c r="M330" s="52"/>
      <c r="N330" s="53"/>
      <c r="O330" s="53"/>
      <c r="Q330" s="52"/>
      <c r="R330" s="53"/>
      <c r="S330" s="53"/>
      <c r="U330" s="52"/>
      <c r="V330" s="53"/>
      <c r="W330" s="53"/>
      <c r="Y330" s="52"/>
      <c r="Z330" s="53"/>
      <c r="AA330" s="53"/>
    </row>
    <row r="331" spans="1:27" ht="12.75">
      <c r="A331" s="50">
        <v>38315</v>
      </c>
      <c r="B331" s="51">
        <f ca="1" t="shared" si="28"/>
        <v>0.3215277777777778</v>
      </c>
      <c r="C331" s="51">
        <f ca="1" t="shared" si="29"/>
        <v>0.6659722222222222</v>
      </c>
      <c r="E331" s="50">
        <f t="shared" si="25"/>
        <v>38315</v>
      </c>
      <c r="F331" s="51">
        <f t="shared" si="26"/>
        <v>0.3215277777777778</v>
      </c>
      <c r="G331" s="51">
        <f t="shared" si="27"/>
        <v>0.6659722222222222</v>
      </c>
      <c r="I331" s="52"/>
      <c r="J331" s="56">
        <v>0</v>
      </c>
      <c r="K331" s="56">
        <v>0</v>
      </c>
      <c r="M331" s="52"/>
      <c r="N331" s="53"/>
      <c r="O331" s="53"/>
      <c r="Q331" s="52"/>
      <c r="R331" s="53"/>
      <c r="S331" s="53"/>
      <c r="U331" s="52"/>
      <c r="V331" s="53"/>
      <c r="W331" s="53"/>
      <c r="Y331" s="52"/>
      <c r="Z331" s="53"/>
      <c r="AA331" s="53"/>
    </row>
    <row r="332" spans="1:27" ht="12.75">
      <c r="A332" s="50">
        <v>38316</v>
      </c>
      <c r="B332" s="51">
        <f ca="1" t="shared" si="28"/>
        <v>0.3229166666666667</v>
      </c>
      <c r="C332" s="51">
        <f ca="1" t="shared" si="29"/>
        <v>0.6652777777777777</v>
      </c>
      <c r="E332" s="50">
        <f t="shared" si="25"/>
        <v>38316</v>
      </c>
      <c r="F332" s="51">
        <f t="shared" si="26"/>
        <v>0.3229166666666667</v>
      </c>
      <c r="G332" s="51">
        <f t="shared" si="27"/>
        <v>0.6652777777777777</v>
      </c>
      <c r="I332" s="52"/>
      <c r="J332" s="56">
        <v>0</v>
      </c>
      <c r="K332" s="56">
        <v>0</v>
      </c>
      <c r="M332" s="52"/>
      <c r="N332" s="53"/>
      <c r="O332" s="53"/>
      <c r="Q332" s="52"/>
      <c r="R332" s="53"/>
      <c r="S332" s="53"/>
      <c r="U332" s="52"/>
      <c r="V332" s="53"/>
      <c r="W332" s="53"/>
      <c r="Y332" s="52"/>
      <c r="Z332" s="53"/>
      <c r="AA332" s="53"/>
    </row>
    <row r="333" spans="1:27" ht="12.75">
      <c r="A333" s="50">
        <v>38317</v>
      </c>
      <c r="B333" s="51">
        <f ca="1" t="shared" si="28"/>
        <v>0.3236111111111111</v>
      </c>
      <c r="C333" s="51">
        <f ca="1" t="shared" si="29"/>
        <v>0.6645833333333333</v>
      </c>
      <c r="E333" s="50">
        <f t="shared" si="25"/>
        <v>38317</v>
      </c>
      <c r="F333" s="51">
        <f t="shared" si="26"/>
        <v>0.3236111111111111</v>
      </c>
      <c r="G333" s="51">
        <f t="shared" si="27"/>
        <v>0.6645833333333333</v>
      </c>
      <c r="I333" s="52"/>
      <c r="J333" s="56">
        <v>0</v>
      </c>
      <c r="K333" s="56">
        <v>0</v>
      </c>
      <c r="M333" s="52"/>
      <c r="N333" s="53"/>
      <c r="O333" s="53"/>
      <c r="Q333" s="52"/>
      <c r="R333" s="53"/>
      <c r="S333" s="53"/>
      <c r="U333" s="52"/>
      <c r="V333" s="53"/>
      <c r="W333" s="53"/>
      <c r="Y333" s="52"/>
      <c r="Z333" s="53"/>
      <c r="AA333" s="53"/>
    </row>
    <row r="334" spans="1:27" ht="12.75">
      <c r="A334" s="50">
        <v>38318</v>
      </c>
      <c r="B334" s="51">
        <f ca="1" t="shared" si="28"/>
        <v>0.325</v>
      </c>
      <c r="C334" s="51">
        <f ca="1" t="shared" si="29"/>
        <v>0.6638888888888889</v>
      </c>
      <c r="E334" s="50">
        <f t="shared" si="25"/>
        <v>38318</v>
      </c>
      <c r="F334" s="51">
        <f t="shared" si="26"/>
        <v>0.325</v>
      </c>
      <c r="G334" s="51">
        <f t="shared" si="27"/>
        <v>0.6638888888888889</v>
      </c>
      <c r="I334" s="52"/>
      <c r="J334" s="56">
        <v>0</v>
      </c>
      <c r="K334" s="56">
        <v>0</v>
      </c>
      <c r="M334" s="52"/>
      <c r="N334" s="53"/>
      <c r="O334" s="53"/>
      <c r="Q334" s="52"/>
      <c r="R334" s="53"/>
      <c r="S334" s="53"/>
      <c r="U334" s="52"/>
      <c r="V334" s="53"/>
      <c r="W334" s="53"/>
      <c r="Y334" s="52"/>
      <c r="Z334" s="53"/>
      <c r="AA334" s="53"/>
    </row>
    <row r="335" spans="1:27" ht="12.75">
      <c r="A335" s="50">
        <v>38319</v>
      </c>
      <c r="B335" s="51">
        <f ca="1" t="shared" si="28"/>
        <v>0.3263888888888889</v>
      </c>
      <c r="C335" s="51">
        <f ca="1" t="shared" si="29"/>
        <v>0.6631944444444444</v>
      </c>
      <c r="E335" s="50">
        <f t="shared" si="25"/>
        <v>38319</v>
      </c>
      <c r="F335" s="51">
        <f t="shared" si="26"/>
        <v>0.3263888888888889</v>
      </c>
      <c r="G335" s="51">
        <f t="shared" si="27"/>
        <v>0.6631944444444444</v>
      </c>
      <c r="I335" s="52"/>
      <c r="J335" s="56">
        <v>0</v>
      </c>
      <c r="K335" s="56">
        <v>0</v>
      </c>
      <c r="M335" s="52"/>
      <c r="N335" s="53"/>
      <c r="O335" s="53"/>
      <c r="Q335" s="52"/>
      <c r="R335" s="53"/>
      <c r="S335" s="53"/>
      <c r="U335" s="52"/>
      <c r="V335" s="53"/>
      <c r="W335" s="53"/>
      <c r="Y335" s="52"/>
      <c r="Z335" s="53"/>
      <c r="AA335" s="53"/>
    </row>
    <row r="336" spans="1:27" ht="12.75">
      <c r="A336" s="50">
        <v>38320</v>
      </c>
      <c r="B336" s="51">
        <f ca="1" t="shared" si="28"/>
        <v>0.32708333333333334</v>
      </c>
      <c r="C336" s="51">
        <f ca="1" t="shared" si="29"/>
        <v>0.6631944444444444</v>
      </c>
      <c r="E336" s="50">
        <f t="shared" si="25"/>
        <v>38320</v>
      </c>
      <c r="F336" s="51">
        <f t="shared" si="26"/>
        <v>0.32708333333333334</v>
      </c>
      <c r="G336" s="51">
        <f t="shared" si="27"/>
        <v>0.6631944444444444</v>
      </c>
      <c r="I336" s="52"/>
      <c r="J336" s="56">
        <v>0</v>
      </c>
      <c r="K336" s="56">
        <v>0</v>
      </c>
      <c r="M336" s="52"/>
      <c r="N336" s="53"/>
      <c r="O336" s="53"/>
      <c r="Q336" s="52"/>
      <c r="R336" s="53"/>
      <c r="S336" s="53"/>
      <c r="U336" s="52"/>
      <c r="V336" s="53"/>
      <c r="W336" s="53"/>
      <c r="Y336" s="52"/>
      <c r="Z336" s="53"/>
      <c r="AA336" s="53"/>
    </row>
    <row r="337" spans="1:27" ht="12.75">
      <c r="A337" s="50">
        <v>38321</v>
      </c>
      <c r="B337" s="51">
        <f ca="1" t="shared" si="28"/>
        <v>0.3284722222222222</v>
      </c>
      <c r="C337" s="51">
        <f ca="1" t="shared" si="29"/>
        <v>0.6625</v>
      </c>
      <c r="E337" s="50">
        <f t="shared" si="25"/>
        <v>38321</v>
      </c>
      <c r="F337" s="51">
        <f t="shared" si="26"/>
        <v>0.3284722222222222</v>
      </c>
      <c r="G337" s="51">
        <f t="shared" si="27"/>
        <v>0.6625</v>
      </c>
      <c r="I337" s="52"/>
      <c r="J337" s="56">
        <v>0</v>
      </c>
      <c r="K337" s="56">
        <v>0</v>
      </c>
      <c r="M337" s="52"/>
      <c r="N337" s="53"/>
      <c r="O337" s="53"/>
      <c r="Q337" s="52"/>
      <c r="R337" s="53"/>
      <c r="S337" s="53"/>
      <c r="U337" s="52"/>
      <c r="V337" s="53"/>
      <c r="W337" s="53"/>
      <c r="Y337" s="52"/>
      <c r="Z337" s="53"/>
      <c r="AA337" s="53"/>
    </row>
    <row r="338" spans="1:27" ht="12.75">
      <c r="A338" s="50">
        <v>38322</v>
      </c>
      <c r="B338" s="51">
        <f ca="1" t="shared" si="28"/>
        <v>0.32916666666666666</v>
      </c>
      <c r="C338" s="51">
        <f ca="1" t="shared" si="29"/>
        <v>0.6618055555555555</v>
      </c>
      <c r="E338" s="50">
        <f t="shared" si="25"/>
        <v>38322</v>
      </c>
      <c r="F338" s="51">
        <f t="shared" si="26"/>
        <v>0.32916666666666666</v>
      </c>
      <c r="G338" s="51">
        <f t="shared" si="27"/>
        <v>0.6618055555555555</v>
      </c>
      <c r="I338" s="52"/>
      <c r="J338" s="56">
        <v>0</v>
      </c>
      <c r="K338" s="56">
        <v>0</v>
      </c>
      <c r="M338" s="52"/>
      <c r="N338" s="53"/>
      <c r="O338" s="53"/>
      <c r="Q338" s="52"/>
      <c r="R338" s="53"/>
      <c r="S338" s="53"/>
      <c r="U338" s="52"/>
      <c r="V338" s="53"/>
      <c r="W338" s="53"/>
      <c r="Y338" s="52"/>
      <c r="Z338" s="53"/>
      <c r="AA338" s="53"/>
    </row>
    <row r="339" spans="1:27" ht="12.75">
      <c r="A339" s="50">
        <v>38323</v>
      </c>
      <c r="B339" s="51">
        <f ca="1" t="shared" si="28"/>
        <v>0.3298611111111111</v>
      </c>
      <c r="C339" s="51">
        <f ca="1" t="shared" si="29"/>
        <v>0.6618055555555555</v>
      </c>
      <c r="E339" s="50">
        <f t="shared" si="25"/>
        <v>38323</v>
      </c>
      <c r="F339" s="51">
        <f t="shared" si="26"/>
        <v>0.3298611111111111</v>
      </c>
      <c r="G339" s="51">
        <f t="shared" si="27"/>
        <v>0.6618055555555555</v>
      </c>
      <c r="I339" s="52"/>
      <c r="J339" s="56">
        <v>0</v>
      </c>
      <c r="K339" s="56">
        <v>0</v>
      </c>
      <c r="M339" s="52"/>
      <c r="N339" s="53"/>
      <c r="O339" s="53"/>
      <c r="Q339" s="52"/>
      <c r="R339" s="53"/>
      <c r="S339" s="53"/>
      <c r="U339" s="52"/>
      <c r="V339" s="53"/>
      <c r="W339" s="53"/>
      <c r="Y339" s="52"/>
      <c r="Z339" s="53"/>
      <c r="AA339" s="53"/>
    </row>
    <row r="340" spans="1:27" ht="12.75">
      <c r="A340" s="50">
        <v>38324</v>
      </c>
      <c r="B340" s="51">
        <f ca="1" t="shared" si="28"/>
        <v>0.33125</v>
      </c>
      <c r="C340" s="51">
        <f ca="1" t="shared" si="29"/>
        <v>0.6611111111111111</v>
      </c>
      <c r="E340" s="50">
        <f t="shared" si="25"/>
        <v>38324</v>
      </c>
      <c r="F340" s="51">
        <f t="shared" si="26"/>
        <v>0.33125</v>
      </c>
      <c r="G340" s="51">
        <f t="shared" si="27"/>
        <v>0.6611111111111111</v>
      </c>
      <c r="I340" s="52"/>
      <c r="J340" s="56">
        <v>0</v>
      </c>
      <c r="K340" s="56">
        <v>0</v>
      </c>
      <c r="M340" s="52"/>
      <c r="N340" s="53"/>
      <c r="O340" s="53"/>
      <c r="Q340" s="52"/>
      <c r="R340" s="53"/>
      <c r="S340" s="53"/>
      <c r="U340" s="52"/>
      <c r="V340" s="53"/>
      <c r="W340" s="53"/>
      <c r="Y340" s="52"/>
      <c r="Z340" s="53"/>
      <c r="AA340" s="53"/>
    </row>
    <row r="341" spans="1:27" ht="12.75">
      <c r="A341" s="50">
        <v>38325</v>
      </c>
      <c r="B341" s="51">
        <f ca="1" t="shared" si="28"/>
        <v>0.33194444444444443</v>
      </c>
      <c r="C341" s="51">
        <f ca="1" t="shared" si="29"/>
        <v>0.6611111111111111</v>
      </c>
      <c r="E341" s="50">
        <f t="shared" si="25"/>
        <v>38325</v>
      </c>
      <c r="F341" s="51">
        <f t="shared" si="26"/>
        <v>0.33194444444444443</v>
      </c>
      <c r="G341" s="51">
        <f t="shared" si="27"/>
        <v>0.6611111111111111</v>
      </c>
      <c r="I341" s="52"/>
      <c r="J341" s="56">
        <v>0</v>
      </c>
      <c r="K341" s="56">
        <v>0</v>
      </c>
      <c r="M341" s="52"/>
      <c r="N341" s="53"/>
      <c r="O341" s="53"/>
      <c r="Q341" s="52"/>
      <c r="R341" s="53"/>
      <c r="S341" s="53"/>
      <c r="U341" s="52"/>
      <c r="V341" s="53"/>
      <c r="W341" s="53"/>
      <c r="Y341" s="52"/>
      <c r="Z341" s="53"/>
      <c r="AA341" s="53"/>
    </row>
    <row r="342" spans="1:27" ht="12.75">
      <c r="A342" s="50">
        <v>38326</v>
      </c>
      <c r="B342" s="51">
        <f ca="1" t="shared" si="28"/>
        <v>0.3326388888888889</v>
      </c>
      <c r="C342" s="51">
        <f ca="1" t="shared" si="29"/>
        <v>0.6604166666666667</v>
      </c>
      <c r="E342" s="50">
        <f t="shared" si="25"/>
        <v>38326</v>
      </c>
      <c r="F342" s="51">
        <f t="shared" si="26"/>
        <v>0.3326388888888889</v>
      </c>
      <c r="G342" s="51">
        <f t="shared" si="27"/>
        <v>0.6604166666666667</v>
      </c>
      <c r="I342" s="52"/>
      <c r="J342" s="56">
        <v>0</v>
      </c>
      <c r="K342" s="56">
        <v>0</v>
      </c>
      <c r="M342" s="52"/>
      <c r="N342" s="53"/>
      <c r="O342" s="53"/>
      <c r="Q342" s="52"/>
      <c r="R342" s="53"/>
      <c r="S342" s="53"/>
      <c r="U342" s="52"/>
      <c r="V342" s="53"/>
      <c r="W342" s="53"/>
      <c r="Y342" s="52"/>
      <c r="Z342" s="53"/>
      <c r="AA342" s="53"/>
    </row>
    <row r="343" spans="1:27" ht="12.75">
      <c r="A343" s="50">
        <v>38327</v>
      </c>
      <c r="B343" s="51">
        <f ca="1" t="shared" si="28"/>
        <v>0.3340277777777778</v>
      </c>
      <c r="C343" s="51">
        <f ca="1" t="shared" si="29"/>
        <v>0.6604166666666667</v>
      </c>
      <c r="E343" s="50">
        <f t="shared" si="25"/>
        <v>38327</v>
      </c>
      <c r="F343" s="51">
        <f t="shared" si="26"/>
        <v>0.3340277777777778</v>
      </c>
      <c r="G343" s="51">
        <f t="shared" si="27"/>
        <v>0.6604166666666667</v>
      </c>
      <c r="I343" s="52"/>
      <c r="J343" s="56">
        <v>0</v>
      </c>
      <c r="K343" s="56">
        <v>0</v>
      </c>
      <c r="M343" s="52"/>
      <c r="N343" s="53"/>
      <c r="O343" s="53"/>
      <c r="Q343" s="52"/>
      <c r="R343" s="53"/>
      <c r="S343" s="53"/>
      <c r="U343" s="52"/>
      <c r="V343" s="53"/>
      <c r="W343" s="53"/>
      <c r="Y343" s="52"/>
      <c r="Z343" s="53"/>
      <c r="AA343" s="53"/>
    </row>
    <row r="344" spans="1:27" ht="12.75">
      <c r="A344" s="50">
        <v>38328</v>
      </c>
      <c r="B344" s="51">
        <f ca="1" t="shared" si="28"/>
        <v>0.3347222222222222</v>
      </c>
      <c r="C344" s="51">
        <f ca="1" t="shared" si="29"/>
        <v>0.6597222222222222</v>
      </c>
      <c r="E344" s="50">
        <f t="shared" si="25"/>
        <v>38328</v>
      </c>
      <c r="F344" s="51">
        <f t="shared" si="26"/>
        <v>0.3347222222222222</v>
      </c>
      <c r="G344" s="51">
        <f t="shared" si="27"/>
        <v>0.6597222222222222</v>
      </c>
      <c r="I344" s="52"/>
      <c r="J344" s="56">
        <v>0</v>
      </c>
      <c r="K344" s="56">
        <v>0</v>
      </c>
      <c r="M344" s="52"/>
      <c r="N344" s="53"/>
      <c r="O344" s="53"/>
      <c r="Q344" s="52"/>
      <c r="R344" s="53"/>
      <c r="S344" s="53"/>
      <c r="U344" s="52"/>
      <c r="V344" s="53"/>
      <c r="W344" s="53"/>
      <c r="Y344" s="52"/>
      <c r="Z344" s="53"/>
      <c r="AA344" s="53"/>
    </row>
    <row r="345" spans="1:27" ht="12.75">
      <c r="A345" s="50">
        <v>38329</v>
      </c>
      <c r="B345" s="51">
        <f ca="1" t="shared" si="28"/>
        <v>0.3354166666666667</v>
      </c>
      <c r="C345" s="51">
        <f ca="1" t="shared" si="29"/>
        <v>0.6597222222222222</v>
      </c>
      <c r="E345" s="50">
        <f t="shared" si="25"/>
        <v>38329</v>
      </c>
      <c r="F345" s="51">
        <f t="shared" si="26"/>
        <v>0.3354166666666667</v>
      </c>
      <c r="G345" s="51">
        <f t="shared" si="27"/>
        <v>0.6597222222222222</v>
      </c>
      <c r="I345" s="52"/>
      <c r="J345" s="56">
        <v>0</v>
      </c>
      <c r="K345" s="56">
        <v>0</v>
      </c>
      <c r="M345" s="52"/>
      <c r="N345" s="53"/>
      <c r="O345" s="53"/>
      <c r="Q345" s="52"/>
      <c r="R345" s="53"/>
      <c r="S345" s="53"/>
      <c r="U345" s="52"/>
      <c r="V345" s="53"/>
      <c r="W345" s="53"/>
      <c r="Y345" s="52"/>
      <c r="Z345" s="53"/>
      <c r="AA345" s="53"/>
    </row>
    <row r="346" spans="1:27" ht="12.75">
      <c r="A346" s="50">
        <v>38330</v>
      </c>
      <c r="B346" s="51">
        <f ca="1" t="shared" si="28"/>
        <v>0.3361111111111111</v>
      </c>
      <c r="C346" s="51">
        <f ca="1" t="shared" si="29"/>
        <v>0.6597222222222222</v>
      </c>
      <c r="E346" s="50">
        <f t="shared" si="25"/>
        <v>38330</v>
      </c>
      <c r="F346" s="51">
        <f t="shared" si="26"/>
        <v>0.3361111111111111</v>
      </c>
      <c r="G346" s="51">
        <f t="shared" si="27"/>
        <v>0.6597222222222222</v>
      </c>
      <c r="I346" s="52"/>
      <c r="J346" s="56">
        <v>0</v>
      </c>
      <c r="K346" s="56">
        <v>0</v>
      </c>
      <c r="M346" s="52"/>
      <c r="N346" s="53"/>
      <c r="O346" s="53"/>
      <c r="Q346" s="52"/>
      <c r="R346" s="53"/>
      <c r="S346" s="53"/>
      <c r="U346" s="52"/>
      <c r="V346" s="53"/>
      <c r="W346" s="53"/>
      <c r="Y346" s="52"/>
      <c r="Z346" s="53"/>
      <c r="AA346" s="53"/>
    </row>
    <row r="347" spans="1:27" ht="12.75">
      <c r="A347" s="50">
        <v>38331</v>
      </c>
      <c r="B347" s="51">
        <f ca="1" t="shared" si="28"/>
        <v>0.3368055555555556</v>
      </c>
      <c r="C347" s="51">
        <f ca="1" t="shared" si="29"/>
        <v>0.6597222222222222</v>
      </c>
      <c r="E347" s="50">
        <f t="shared" si="25"/>
        <v>38331</v>
      </c>
      <c r="F347" s="51">
        <f t="shared" si="26"/>
        <v>0.3368055555555556</v>
      </c>
      <c r="G347" s="51">
        <f t="shared" si="27"/>
        <v>0.6597222222222222</v>
      </c>
      <c r="I347" s="52"/>
      <c r="J347" s="56">
        <v>0</v>
      </c>
      <c r="K347" s="56">
        <v>0</v>
      </c>
      <c r="M347" s="52"/>
      <c r="N347" s="53"/>
      <c r="O347" s="53"/>
      <c r="Q347" s="52"/>
      <c r="R347" s="53"/>
      <c r="S347" s="53"/>
      <c r="U347" s="52"/>
      <c r="V347" s="53"/>
      <c r="W347" s="53"/>
      <c r="Y347" s="52"/>
      <c r="Z347" s="53"/>
      <c r="AA347" s="53"/>
    </row>
    <row r="348" spans="1:27" ht="12.75">
      <c r="A348" s="50">
        <v>38332</v>
      </c>
      <c r="B348" s="51">
        <f ca="1" t="shared" si="28"/>
        <v>0.3375</v>
      </c>
      <c r="C348" s="51">
        <f ca="1" t="shared" si="29"/>
        <v>0.6597222222222222</v>
      </c>
      <c r="E348" s="50">
        <f t="shared" si="25"/>
        <v>38332</v>
      </c>
      <c r="F348" s="51">
        <f t="shared" si="26"/>
        <v>0.3375</v>
      </c>
      <c r="G348" s="51">
        <f t="shared" si="27"/>
        <v>0.6597222222222222</v>
      </c>
      <c r="I348" s="52"/>
      <c r="J348" s="56">
        <v>0</v>
      </c>
      <c r="K348" s="56">
        <v>0</v>
      </c>
      <c r="M348" s="52"/>
      <c r="N348" s="53"/>
      <c r="O348" s="53"/>
      <c r="Q348" s="52"/>
      <c r="R348" s="53"/>
      <c r="S348" s="53"/>
      <c r="U348" s="52"/>
      <c r="V348" s="53"/>
      <c r="W348" s="53"/>
      <c r="Y348" s="52"/>
      <c r="Z348" s="53"/>
      <c r="AA348" s="53"/>
    </row>
    <row r="349" spans="1:27" ht="12.75">
      <c r="A349" s="50">
        <v>38333</v>
      </c>
      <c r="B349" s="51">
        <f ca="1" t="shared" si="28"/>
        <v>0.33819444444444446</v>
      </c>
      <c r="C349" s="51">
        <f ca="1" t="shared" si="29"/>
        <v>0.6597222222222222</v>
      </c>
      <c r="E349" s="50">
        <f t="shared" si="25"/>
        <v>38333</v>
      </c>
      <c r="F349" s="51">
        <f t="shared" si="26"/>
        <v>0.33819444444444446</v>
      </c>
      <c r="G349" s="51">
        <f t="shared" si="27"/>
        <v>0.6597222222222222</v>
      </c>
      <c r="I349" s="52"/>
      <c r="J349" s="56">
        <v>0</v>
      </c>
      <c r="K349" s="56">
        <v>0</v>
      </c>
      <c r="M349" s="52"/>
      <c r="N349" s="53"/>
      <c r="O349" s="53"/>
      <c r="Q349" s="52"/>
      <c r="R349" s="53"/>
      <c r="S349" s="53"/>
      <c r="U349" s="52"/>
      <c r="V349" s="53"/>
      <c r="W349" s="53"/>
      <c r="Y349" s="52"/>
      <c r="Z349" s="53"/>
      <c r="AA349" s="53"/>
    </row>
    <row r="350" spans="1:27" ht="12.75">
      <c r="A350" s="50">
        <v>38334</v>
      </c>
      <c r="B350" s="51">
        <f ca="1" t="shared" si="28"/>
        <v>0.33888888888888885</v>
      </c>
      <c r="C350" s="51">
        <f ca="1" t="shared" si="29"/>
        <v>0.6597222222222222</v>
      </c>
      <c r="E350" s="50">
        <f t="shared" si="25"/>
        <v>38334</v>
      </c>
      <c r="F350" s="51">
        <f t="shared" si="26"/>
        <v>0.33888888888888885</v>
      </c>
      <c r="G350" s="51">
        <f t="shared" si="27"/>
        <v>0.6597222222222222</v>
      </c>
      <c r="I350" s="52"/>
      <c r="J350" s="56">
        <v>0</v>
      </c>
      <c r="K350" s="56">
        <v>0</v>
      </c>
      <c r="M350" s="52"/>
      <c r="N350" s="53"/>
      <c r="O350" s="53"/>
      <c r="Q350" s="52"/>
      <c r="R350" s="53"/>
      <c r="S350" s="53"/>
      <c r="U350" s="52"/>
      <c r="V350" s="53"/>
      <c r="W350" s="53"/>
      <c r="Y350" s="52"/>
      <c r="Z350" s="53"/>
      <c r="AA350" s="53"/>
    </row>
    <row r="351" spans="1:27" ht="12.75">
      <c r="A351" s="50">
        <v>38335</v>
      </c>
      <c r="B351" s="51">
        <f ca="1" t="shared" si="28"/>
        <v>0.33958333333333335</v>
      </c>
      <c r="C351" s="51">
        <f ca="1" t="shared" si="29"/>
        <v>0.6597222222222222</v>
      </c>
      <c r="E351" s="50">
        <f t="shared" si="25"/>
        <v>38335</v>
      </c>
      <c r="F351" s="51">
        <f t="shared" si="26"/>
        <v>0.33958333333333335</v>
      </c>
      <c r="G351" s="51">
        <f t="shared" si="27"/>
        <v>0.6597222222222222</v>
      </c>
      <c r="I351" s="52"/>
      <c r="J351" s="56">
        <v>0</v>
      </c>
      <c r="K351" s="56">
        <v>0</v>
      </c>
      <c r="M351" s="52"/>
      <c r="N351" s="53"/>
      <c r="O351" s="53"/>
      <c r="Q351" s="52"/>
      <c r="R351" s="53"/>
      <c r="S351" s="53"/>
      <c r="U351" s="52"/>
      <c r="V351" s="53"/>
      <c r="W351" s="53"/>
      <c r="Y351" s="52"/>
      <c r="Z351" s="53"/>
      <c r="AA351" s="53"/>
    </row>
    <row r="352" spans="1:27" ht="12.75">
      <c r="A352" s="50">
        <v>38336</v>
      </c>
      <c r="B352" s="51">
        <f ca="1" t="shared" si="28"/>
        <v>0.34027777777777773</v>
      </c>
      <c r="C352" s="51">
        <f ca="1" t="shared" si="29"/>
        <v>0.6597222222222222</v>
      </c>
      <c r="E352" s="50">
        <f t="shared" si="25"/>
        <v>38336</v>
      </c>
      <c r="F352" s="51">
        <f t="shared" si="26"/>
        <v>0.34027777777777773</v>
      </c>
      <c r="G352" s="51">
        <f t="shared" si="27"/>
        <v>0.6597222222222222</v>
      </c>
      <c r="I352" s="52"/>
      <c r="J352" s="56">
        <v>0</v>
      </c>
      <c r="K352" s="56">
        <v>0</v>
      </c>
      <c r="M352" s="52"/>
      <c r="N352" s="53"/>
      <c r="O352" s="53"/>
      <c r="Q352" s="52"/>
      <c r="R352" s="53"/>
      <c r="S352" s="53"/>
      <c r="U352" s="52"/>
      <c r="V352" s="53"/>
      <c r="W352" s="53"/>
      <c r="Y352" s="52"/>
      <c r="Z352" s="53"/>
      <c r="AA352" s="53"/>
    </row>
    <row r="353" spans="1:27" ht="12.75">
      <c r="A353" s="50">
        <v>38337</v>
      </c>
      <c r="B353" s="51">
        <f ca="1" t="shared" si="28"/>
        <v>0.34097222222222223</v>
      </c>
      <c r="C353" s="51">
        <f ca="1" t="shared" si="29"/>
        <v>0.6597222222222222</v>
      </c>
      <c r="E353" s="50">
        <f t="shared" si="25"/>
        <v>38337</v>
      </c>
      <c r="F353" s="51">
        <f t="shared" si="26"/>
        <v>0.34097222222222223</v>
      </c>
      <c r="G353" s="51">
        <f t="shared" si="27"/>
        <v>0.6597222222222222</v>
      </c>
      <c r="I353" s="52"/>
      <c r="J353" s="56">
        <v>0</v>
      </c>
      <c r="K353" s="56">
        <v>0</v>
      </c>
      <c r="M353" s="52"/>
      <c r="N353" s="53"/>
      <c r="O353" s="53"/>
      <c r="Q353" s="52"/>
      <c r="R353" s="53"/>
      <c r="S353" s="53"/>
      <c r="U353" s="52"/>
      <c r="V353" s="53"/>
      <c r="W353" s="53"/>
      <c r="Y353" s="52"/>
      <c r="Z353" s="53"/>
      <c r="AA353" s="53"/>
    </row>
    <row r="354" spans="1:27" ht="12.75">
      <c r="A354" s="50">
        <v>38338</v>
      </c>
      <c r="B354" s="51">
        <f ca="1" t="shared" si="28"/>
        <v>0.3416666666666666</v>
      </c>
      <c r="C354" s="51">
        <f ca="1" t="shared" si="29"/>
        <v>0.6597222222222222</v>
      </c>
      <c r="E354" s="50">
        <f t="shared" si="25"/>
        <v>38338</v>
      </c>
      <c r="F354" s="51">
        <f t="shared" si="26"/>
        <v>0.3416666666666666</v>
      </c>
      <c r="G354" s="51">
        <f t="shared" si="27"/>
        <v>0.6597222222222222</v>
      </c>
      <c r="I354" s="52"/>
      <c r="J354" s="56">
        <v>0</v>
      </c>
      <c r="K354" s="56">
        <v>0</v>
      </c>
      <c r="M354" s="52"/>
      <c r="N354" s="53"/>
      <c r="O354" s="53"/>
      <c r="Q354" s="52"/>
      <c r="R354" s="53"/>
      <c r="S354" s="53"/>
      <c r="U354" s="52"/>
      <c r="V354" s="53"/>
      <c r="W354" s="53"/>
      <c r="Y354" s="52"/>
      <c r="Z354" s="53"/>
      <c r="AA354" s="53"/>
    </row>
    <row r="355" spans="1:27" ht="12.75">
      <c r="A355" s="50">
        <v>38339</v>
      </c>
      <c r="B355" s="51">
        <f ca="1" t="shared" si="28"/>
        <v>0.3416666666666666</v>
      </c>
      <c r="C355" s="51">
        <f ca="1" t="shared" si="29"/>
        <v>0.6604166666666667</v>
      </c>
      <c r="E355" s="50">
        <f t="shared" si="25"/>
        <v>38339</v>
      </c>
      <c r="F355" s="51">
        <f t="shared" si="26"/>
        <v>0.3416666666666666</v>
      </c>
      <c r="G355" s="51">
        <f t="shared" si="27"/>
        <v>0.6604166666666667</v>
      </c>
      <c r="I355" s="52"/>
      <c r="J355" s="56">
        <v>0</v>
      </c>
      <c r="K355" s="56">
        <v>0</v>
      </c>
      <c r="M355" s="52"/>
      <c r="N355" s="53"/>
      <c r="O355" s="53"/>
      <c r="Q355" s="52"/>
      <c r="R355" s="53"/>
      <c r="S355" s="53"/>
      <c r="U355" s="52"/>
      <c r="V355" s="53"/>
      <c r="W355" s="53"/>
      <c r="Y355" s="52"/>
      <c r="Z355" s="53"/>
      <c r="AA355" s="53"/>
    </row>
    <row r="356" spans="1:27" ht="12.75">
      <c r="A356" s="50">
        <v>38340</v>
      </c>
      <c r="B356" s="51">
        <f ca="1" t="shared" si="28"/>
        <v>0.3423611111111111</v>
      </c>
      <c r="C356" s="51">
        <f ca="1" t="shared" si="29"/>
        <v>0.6604166666666667</v>
      </c>
      <c r="E356" s="50">
        <f t="shared" si="25"/>
        <v>38340</v>
      </c>
      <c r="F356" s="51">
        <f t="shared" si="26"/>
        <v>0.3423611111111111</v>
      </c>
      <c r="G356" s="51">
        <f t="shared" si="27"/>
        <v>0.6604166666666667</v>
      </c>
      <c r="I356" s="52"/>
      <c r="J356" s="56">
        <v>0</v>
      </c>
      <c r="K356" s="56">
        <v>0</v>
      </c>
      <c r="M356" s="52"/>
      <c r="N356" s="53"/>
      <c r="O356" s="53"/>
      <c r="Q356" s="52"/>
      <c r="R356" s="53"/>
      <c r="S356" s="53"/>
      <c r="U356" s="52"/>
      <c r="V356" s="53"/>
      <c r="W356" s="53"/>
      <c r="Y356" s="52"/>
      <c r="Z356" s="53"/>
      <c r="AA356" s="53"/>
    </row>
    <row r="357" spans="1:27" ht="12.75">
      <c r="A357" s="50">
        <v>38341</v>
      </c>
      <c r="B357" s="51">
        <f ca="1" t="shared" si="28"/>
        <v>0.3430555555555555</v>
      </c>
      <c r="C357" s="51">
        <f ca="1" t="shared" si="29"/>
        <v>0.6604166666666667</v>
      </c>
      <c r="E357" s="50">
        <f t="shared" si="25"/>
        <v>38341</v>
      </c>
      <c r="F357" s="51">
        <f t="shared" si="26"/>
        <v>0.3430555555555555</v>
      </c>
      <c r="G357" s="51">
        <f t="shared" si="27"/>
        <v>0.6604166666666667</v>
      </c>
      <c r="I357" s="52"/>
      <c r="J357" s="56">
        <v>0</v>
      </c>
      <c r="K357" s="56">
        <v>0</v>
      </c>
      <c r="M357" s="52"/>
      <c r="N357" s="53"/>
      <c r="O357" s="53"/>
      <c r="Q357" s="52"/>
      <c r="R357" s="53"/>
      <c r="S357" s="53"/>
      <c r="U357" s="52"/>
      <c r="V357" s="53"/>
      <c r="W357" s="53"/>
      <c r="Y357" s="52"/>
      <c r="Z357" s="53"/>
      <c r="AA357" s="53"/>
    </row>
    <row r="358" spans="1:27" ht="12.75">
      <c r="A358" s="50">
        <v>38342</v>
      </c>
      <c r="B358" s="51">
        <f ca="1" t="shared" si="28"/>
        <v>0.3430555555555555</v>
      </c>
      <c r="C358" s="51">
        <f ca="1" t="shared" si="29"/>
        <v>0.6611111111111111</v>
      </c>
      <c r="E358" s="50">
        <f t="shared" si="25"/>
        <v>38342</v>
      </c>
      <c r="F358" s="51">
        <f t="shared" si="26"/>
        <v>0.3430555555555555</v>
      </c>
      <c r="G358" s="51">
        <f t="shared" si="27"/>
        <v>0.6611111111111111</v>
      </c>
      <c r="I358" s="52"/>
      <c r="J358" s="56">
        <v>0</v>
      </c>
      <c r="K358" s="56">
        <v>0</v>
      </c>
      <c r="M358" s="52"/>
      <c r="N358" s="53"/>
      <c r="O358" s="53"/>
      <c r="Q358" s="52"/>
      <c r="R358" s="53"/>
      <c r="S358" s="53"/>
      <c r="U358" s="52"/>
      <c r="V358" s="53"/>
      <c r="W358" s="53"/>
      <c r="Y358" s="52"/>
      <c r="Z358" s="53"/>
      <c r="AA358" s="53"/>
    </row>
    <row r="359" spans="1:27" ht="12.75">
      <c r="A359" s="50">
        <v>38343</v>
      </c>
      <c r="B359" s="51">
        <f ca="1" t="shared" si="28"/>
        <v>0.34375</v>
      </c>
      <c r="C359" s="51">
        <f ca="1" t="shared" si="29"/>
        <v>0.6618055555555555</v>
      </c>
      <c r="E359" s="50">
        <f t="shared" si="25"/>
        <v>38343</v>
      </c>
      <c r="F359" s="51">
        <f t="shared" si="26"/>
        <v>0.34375</v>
      </c>
      <c r="G359" s="51">
        <f t="shared" si="27"/>
        <v>0.6618055555555555</v>
      </c>
      <c r="I359" s="52"/>
      <c r="J359" s="56">
        <v>0</v>
      </c>
      <c r="K359" s="56">
        <v>0</v>
      </c>
      <c r="M359" s="52"/>
      <c r="N359" s="53"/>
      <c r="O359" s="53"/>
      <c r="Q359" s="52"/>
      <c r="R359" s="53"/>
      <c r="S359" s="53"/>
      <c r="U359" s="52"/>
      <c r="V359" s="53"/>
      <c r="W359" s="53"/>
      <c r="Y359" s="52"/>
      <c r="Z359" s="53"/>
      <c r="AA359" s="53"/>
    </row>
    <row r="360" spans="1:27" ht="12.75">
      <c r="A360" s="50">
        <v>38344</v>
      </c>
      <c r="B360" s="51">
        <f ca="1" t="shared" si="28"/>
        <v>0.34375</v>
      </c>
      <c r="C360" s="51">
        <f ca="1" t="shared" si="29"/>
        <v>0.6618055555555555</v>
      </c>
      <c r="E360" s="50">
        <f t="shared" si="25"/>
        <v>38344</v>
      </c>
      <c r="F360" s="51">
        <f t="shared" si="26"/>
        <v>0.34375</v>
      </c>
      <c r="G360" s="51">
        <f t="shared" si="27"/>
        <v>0.6618055555555555</v>
      </c>
      <c r="I360" s="52"/>
      <c r="J360" s="56">
        <v>0</v>
      </c>
      <c r="K360" s="56">
        <v>0</v>
      </c>
      <c r="M360" s="52"/>
      <c r="N360" s="53"/>
      <c r="O360" s="53"/>
      <c r="Q360" s="52"/>
      <c r="R360" s="53"/>
      <c r="S360" s="53"/>
      <c r="U360" s="52"/>
      <c r="V360" s="53"/>
      <c r="W360" s="53"/>
      <c r="Y360" s="52"/>
      <c r="Z360" s="53"/>
      <c r="AA360" s="53"/>
    </row>
    <row r="361" spans="1:27" ht="12.75">
      <c r="A361" s="50">
        <v>38345</v>
      </c>
      <c r="B361" s="51">
        <f ca="1" t="shared" si="28"/>
        <v>0.34375</v>
      </c>
      <c r="C361" s="51">
        <f ca="1" t="shared" si="29"/>
        <v>0.6625</v>
      </c>
      <c r="E361" s="50">
        <f t="shared" si="25"/>
        <v>38345</v>
      </c>
      <c r="F361" s="51">
        <f t="shared" si="26"/>
        <v>0.34375</v>
      </c>
      <c r="G361" s="51">
        <f t="shared" si="27"/>
        <v>0.6625</v>
      </c>
      <c r="I361" s="52"/>
      <c r="J361" s="56">
        <v>0</v>
      </c>
      <c r="K361" s="56">
        <v>0</v>
      </c>
      <c r="M361" s="52"/>
      <c r="N361" s="53"/>
      <c r="O361" s="53"/>
      <c r="Q361" s="52"/>
      <c r="R361" s="53"/>
      <c r="S361" s="53"/>
      <c r="U361" s="52"/>
      <c r="V361" s="53"/>
      <c r="W361" s="53"/>
      <c r="Y361" s="52"/>
      <c r="Z361" s="53"/>
      <c r="AA361" s="53"/>
    </row>
    <row r="362" spans="1:27" ht="12.75">
      <c r="A362" s="50">
        <v>38346</v>
      </c>
      <c r="B362" s="51">
        <f ca="1" t="shared" si="28"/>
        <v>0.3444444444444445</v>
      </c>
      <c r="C362" s="51">
        <f ca="1" t="shared" si="29"/>
        <v>0.6631944444444444</v>
      </c>
      <c r="E362" s="50">
        <f t="shared" si="25"/>
        <v>38346</v>
      </c>
      <c r="F362" s="51">
        <f t="shared" si="26"/>
        <v>0.3444444444444445</v>
      </c>
      <c r="G362" s="51">
        <f t="shared" si="27"/>
        <v>0.6631944444444444</v>
      </c>
      <c r="I362" s="52"/>
      <c r="J362" s="56">
        <v>0</v>
      </c>
      <c r="K362" s="56">
        <v>0</v>
      </c>
      <c r="M362" s="52"/>
      <c r="N362" s="53"/>
      <c r="O362" s="53"/>
      <c r="Q362" s="52"/>
      <c r="R362" s="53"/>
      <c r="S362" s="53"/>
      <c r="U362" s="52"/>
      <c r="V362" s="53"/>
      <c r="W362" s="53"/>
      <c r="Y362" s="52"/>
      <c r="Z362" s="53"/>
      <c r="AA362" s="53"/>
    </row>
    <row r="363" spans="1:27" ht="12.75">
      <c r="A363" s="50">
        <v>38347</v>
      </c>
      <c r="B363" s="51">
        <f ca="1" t="shared" si="28"/>
        <v>0.3444444444444445</v>
      </c>
      <c r="C363" s="51">
        <f ca="1" t="shared" si="29"/>
        <v>0.6631944444444444</v>
      </c>
      <c r="E363" s="50">
        <f t="shared" si="25"/>
        <v>38347</v>
      </c>
      <c r="F363" s="51">
        <f t="shared" si="26"/>
        <v>0.3444444444444445</v>
      </c>
      <c r="G363" s="51">
        <f t="shared" si="27"/>
        <v>0.6631944444444444</v>
      </c>
      <c r="I363" s="52"/>
      <c r="J363" s="56">
        <v>0</v>
      </c>
      <c r="K363" s="56">
        <v>0</v>
      </c>
      <c r="M363" s="52"/>
      <c r="N363" s="53"/>
      <c r="O363" s="53"/>
      <c r="Q363" s="52"/>
      <c r="R363" s="53"/>
      <c r="S363" s="53"/>
      <c r="U363" s="52"/>
      <c r="V363" s="53"/>
      <c r="W363" s="53"/>
      <c r="Y363" s="52"/>
      <c r="Z363" s="53"/>
      <c r="AA363" s="53"/>
    </row>
    <row r="364" spans="1:27" ht="12.75">
      <c r="A364" s="50">
        <v>38348</v>
      </c>
      <c r="B364" s="51">
        <f ca="1" t="shared" si="28"/>
        <v>0.3444444444444445</v>
      </c>
      <c r="C364" s="51">
        <f ca="1" t="shared" si="29"/>
        <v>0.6638888888888889</v>
      </c>
      <c r="E364" s="50">
        <f t="shared" si="25"/>
        <v>38348</v>
      </c>
      <c r="F364" s="51">
        <f t="shared" si="26"/>
        <v>0.3444444444444445</v>
      </c>
      <c r="G364" s="51">
        <f t="shared" si="27"/>
        <v>0.6638888888888889</v>
      </c>
      <c r="I364" s="52"/>
      <c r="J364" s="56">
        <v>0</v>
      </c>
      <c r="K364" s="56">
        <v>0</v>
      </c>
      <c r="M364" s="52"/>
      <c r="N364" s="53"/>
      <c r="O364" s="53"/>
      <c r="Q364" s="52"/>
      <c r="R364" s="53"/>
      <c r="S364" s="53"/>
      <c r="U364" s="52"/>
      <c r="V364" s="53"/>
      <c r="W364" s="53"/>
      <c r="Y364" s="52"/>
      <c r="Z364" s="53"/>
      <c r="AA364" s="53"/>
    </row>
    <row r="365" spans="1:27" ht="12.75">
      <c r="A365" s="50">
        <v>38349</v>
      </c>
      <c r="B365" s="51">
        <f ca="1" t="shared" si="28"/>
        <v>0.3444444444444445</v>
      </c>
      <c r="C365" s="51">
        <f ca="1" t="shared" si="29"/>
        <v>0.6645833333333333</v>
      </c>
      <c r="E365" s="50">
        <f t="shared" si="25"/>
        <v>38349</v>
      </c>
      <c r="F365" s="51">
        <f t="shared" si="26"/>
        <v>0.3444444444444445</v>
      </c>
      <c r="G365" s="51">
        <f t="shared" si="27"/>
        <v>0.6645833333333333</v>
      </c>
      <c r="I365" s="52"/>
      <c r="J365" s="56">
        <v>0</v>
      </c>
      <c r="K365" s="56">
        <v>0</v>
      </c>
      <c r="M365" s="52"/>
      <c r="N365" s="53"/>
      <c r="O365" s="53"/>
      <c r="Q365" s="52"/>
      <c r="R365" s="53"/>
      <c r="S365" s="53"/>
      <c r="U365" s="52"/>
      <c r="V365" s="53"/>
      <c r="W365" s="53"/>
      <c r="Y365" s="52"/>
      <c r="Z365" s="53"/>
      <c r="AA365" s="53"/>
    </row>
    <row r="366" spans="1:27" ht="12.75">
      <c r="A366" s="50">
        <v>38350</v>
      </c>
      <c r="B366" s="51">
        <f ca="1" t="shared" si="28"/>
        <v>0.3444444444444445</v>
      </c>
      <c r="C366" s="51">
        <f ca="1" t="shared" si="29"/>
        <v>0.6652777777777777</v>
      </c>
      <c r="E366" s="50">
        <f t="shared" si="25"/>
        <v>38350</v>
      </c>
      <c r="F366" s="51">
        <f t="shared" si="26"/>
        <v>0.3444444444444445</v>
      </c>
      <c r="G366" s="51">
        <f t="shared" si="27"/>
        <v>0.6652777777777777</v>
      </c>
      <c r="I366" s="52"/>
      <c r="J366" s="56">
        <v>0</v>
      </c>
      <c r="K366" s="56">
        <v>0</v>
      </c>
      <c r="M366" s="52"/>
      <c r="N366" s="53"/>
      <c r="O366" s="53"/>
      <c r="Q366" s="52"/>
      <c r="R366" s="53"/>
      <c r="S366" s="53"/>
      <c r="U366" s="52"/>
      <c r="V366" s="53"/>
      <c r="W366" s="53"/>
      <c r="Y366" s="52"/>
      <c r="Z366" s="53"/>
      <c r="AA366" s="53"/>
    </row>
    <row r="367" spans="1:27" ht="12.75">
      <c r="A367" s="50">
        <v>38351</v>
      </c>
      <c r="B367" s="51">
        <f ca="1" t="shared" si="28"/>
        <v>0.3444444444444445</v>
      </c>
      <c r="C367" s="51">
        <f ca="1" t="shared" si="29"/>
        <v>0.6659722222222222</v>
      </c>
      <c r="E367" s="50">
        <f t="shared" si="25"/>
        <v>38351</v>
      </c>
      <c r="F367" s="51">
        <f t="shared" si="26"/>
        <v>0.3444444444444445</v>
      </c>
      <c r="G367" s="51">
        <f t="shared" si="27"/>
        <v>0.6659722222222222</v>
      </c>
      <c r="I367" s="52"/>
      <c r="J367" s="56">
        <v>0</v>
      </c>
      <c r="K367" s="56">
        <v>0</v>
      </c>
      <c r="M367" s="52"/>
      <c r="N367" s="53"/>
      <c r="O367" s="53"/>
      <c r="Q367" s="52"/>
      <c r="R367" s="53"/>
      <c r="S367" s="53"/>
      <c r="U367" s="52"/>
      <c r="V367" s="53"/>
      <c r="W367" s="53"/>
      <c r="Y367" s="52"/>
      <c r="Z367" s="53"/>
      <c r="AA367" s="53"/>
    </row>
    <row r="368" spans="1:27" ht="12.75">
      <c r="A368" s="50">
        <v>38352</v>
      </c>
      <c r="B368" s="51">
        <f ca="1" t="shared" si="28"/>
        <v>0.3444444444444445</v>
      </c>
      <c r="C368" s="51">
        <f ca="1" t="shared" si="29"/>
        <v>0.6666666666666666</v>
      </c>
      <c r="E368" s="50">
        <f t="shared" si="25"/>
        <v>38352</v>
      </c>
      <c r="F368" s="51">
        <f t="shared" si="26"/>
        <v>0.3444444444444445</v>
      </c>
      <c r="G368" s="51">
        <f t="shared" si="27"/>
        <v>0.6666666666666666</v>
      </c>
      <c r="I368" s="52"/>
      <c r="J368" s="56">
        <v>0</v>
      </c>
      <c r="K368" s="56">
        <v>0</v>
      </c>
      <c r="M368" s="52"/>
      <c r="N368" s="53"/>
      <c r="O368" s="53"/>
      <c r="Q368" s="52"/>
      <c r="R368" s="53"/>
      <c r="S368" s="53"/>
      <c r="U368" s="52"/>
      <c r="V368" s="53"/>
      <c r="W368" s="53"/>
      <c r="Y368" s="52"/>
      <c r="Z368" s="53"/>
      <c r="AA368" s="53"/>
    </row>
    <row r="369" spans="1:27" ht="12.75">
      <c r="A369" s="10"/>
      <c r="B369" s="10"/>
      <c r="C369" s="10"/>
      <c r="E369" s="10"/>
      <c r="F369" s="10"/>
      <c r="G369" s="10"/>
      <c r="I369" s="10"/>
      <c r="J369" s="56">
        <v>0</v>
      </c>
      <c r="K369" s="56">
        <v>0</v>
      </c>
      <c r="M369" s="10"/>
      <c r="N369" s="10"/>
      <c r="O369" s="10"/>
      <c r="Q369" s="10"/>
      <c r="R369" s="10"/>
      <c r="S369" s="10"/>
      <c r="U369" s="10"/>
      <c r="V369" s="10"/>
      <c r="W369" s="10"/>
      <c r="Y369" s="10"/>
      <c r="Z369" s="10"/>
      <c r="AA369" s="10"/>
    </row>
    <row r="370" spans="1:27" ht="12.75">
      <c r="A370" s="10" t="s">
        <v>85</v>
      </c>
      <c r="B370" s="10"/>
      <c r="C370" s="10"/>
      <c r="E370" s="10"/>
      <c r="F370" s="10"/>
      <c r="G370" s="10"/>
      <c r="I370" s="10"/>
      <c r="J370" s="56">
        <v>0</v>
      </c>
      <c r="K370" s="56">
        <v>0</v>
      </c>
      <c r="M370" s="10"/>
      <c r="N370" s="10"/>
      <c r="O370" s="10"/>
      <c r="Q370" s="10"/>
      <c r="R370" s="10"/>
      <c r="S370" s="10"/>
      <c r="U370" s="10"/>
      <c r="V370" s="10"/>
      <c r="W370" s="10"/>
      <c r="Y370" s="10"/>
      <c r="Z370" s="10"/>
      <c r="AA370" s="10"/>
    </row>
    <row r="371" spans="1:27" ht="12.75">
      <c r="A371" s="10" t="s">
        <v>12</v>
      </c>
      <c r="B371" s="10" t="s">
        <v>13</v>
      </c>
      <c r="C371" s="10" t="s">
        <v>14</v>
      </c>
      <c r="E371" s="10"/>
      <c r="F371" s="10"/>
      <c r="G371" s="10"/>
      <c r="I371" s="10"/>
      <c r="J371" s="56">
        <v>0</v>
      </c>
      <c r="K371" s="56">
        <v>0</v>
      </c>
      <c r="M371" s="10"/>
      <c r="N371" s="10"/>
      <c r="O371" s="10"/>
      <c r="Q371" s="10"/>
      <c r="R371" s="10"/>
      <c r="S371" s="10"/>
      <c r="U371" s="10"/>
      <c r="V371" s="10"/>
      <c r="W371" s="10"/>
      <c r="Y371" s="10"/>
      <c r="Z371" s="10"/>
      <c r="AA371" s="10"/>
    </row>
    <row r="372" spans="1:27" ht="12.75">
      <c r="A372" s="50">
        <v>37987</v>
      </c>
      <c r="B372" s="51">
        <v>0.3444444444444445</v>
      </c>
      <c r="C372" s="51">
        <v>0.6666666666666666</v>
      </c>
      <c r="E372" s="10"/>
      <c r="F372" s="10"/>
      <c r="G372" s="10"/>
      <c r="I372" s="10"/>
      <c r="J372" s="56">
        <v>0</v>
      </c>
      <c r="K372" s="56">
        <v>0</v>
      </c>
      <c r="M372" s="10"/>
      <c r="N372" s="10"/>
      <c r="O372" s="10"/>
      <c r="Q372" s="10"/>
      <c r="R372" s="10"/>
      <c r="S372" s="10"/>
      <c r="U372" s="10"/>
      <c r="V372" s="10"/>
      <c r="W372" s="10"/>
      <c r="Y372" s="10"/>
      <c r="Z372" s="10"/>
      <c r="AA372" s="10"/>
    </row>
    <row r="373" spans="1:27" ht="12.75">
      <c r="A373" s="50">
        <v>37988</v>
      </c>
      <c r="B373" s="51">
        <v>0.3444444444444445</v>
      </c>
      <c r="C373" s="51">
        <v>0.6673611111111111</v>
      </c>
      <c r="E373" s="10"/>
      <c r="F373" s="10"/>
      <c r="G373" s="10"/>
      <c r="I373" s="10"/>
      <c r="J373" s="56">
        <v>0</v>
      </c>
      <c r="K373" s="56">
        <v>0</v>
      </c>
      <c r="M373" s="10"/>
      <c r="N373" s="10"/>
      <c r="O373" s="10"/>
      <c r="Q373" s="10"/>
      <c r="R373" s="10"/>
      <c r="S373" s="10"/>
      <c r="U373" s="10"/>
      <c r="V373" s="10"/>
      <c r="W373" s="10"/>
      <c r="Y373" s="10"/>
      <c r="Z373" s="10"/>
      <c r="AA373" s="10"/>
    </row>
    <row r="374" spans="1:27" ht="12.75">
      <c r="A374" s="50">
        <v>37989</v>
      </c>
      <c r="B374" s="51">
        <v>0.3444444444444445</v>
      </c>
      <c r="C374" s="51">
        <v>0.66875</v>
      </c>
      <c r="E374" s="10"/>
      <c r="F374" s="10"/>
      <c r="G374" s="10"/>
      <c r="I374" s="10"/>
      <c r="J374" s="56">
        <v>0</v>
      </c>
      <c r="K374" s="56">
        <v>0</v>
      </c>
      <c r="M374" s="10"/>
      <c r="N374" s="10"/>
      <c r="O374" s="10"/>
      <c r="Q374" s="10"/>
      <c r="R374" s="10"/>
      <c r="S374" s="10"/>
      <c r="U374" s="10"/>
      <c r="V374" s="10"/>
      <c r="W374" s="10"/>
      <c r="Y374" s="10"/>
      <c r="Z374" s="10"/>
      <c r="AA374" s="10"/>
    </row>
    <row r="375" spans="1:27" ht="12.75">
      <c r="A375" s="50">
        <v>37990</v>
      </c>
      <c r="B375" s="51">
        <v>0.3444444444444445</v>
      </c>
      <c r="C375" s="51">
        <v>0.6694444444444444</v>
      </c>
      <c r="E375" s="10"/>
      <c r="F375" s="10"/>
      <c r="G375" s="10"/>
      <c r="I375" s="10"/>
      <c r="J375" s="56">
        <v>0</v>
      </c>
      <c r="K375" s="56">
        <v>0</v>
      </c>
      <c r="M375" s="10"/>
      <c r="N375" s="10"/>
      <c r="O375" s="10"/>
      <c r="Q375" s="10"/>
      <c r="R375" s="10"/>
      <c r="S375" s="10"/>
      <c r="U375" s="10"/>
      <c r="V375" s="10"/>
      <c r="W375" s="10"/>
      <c r="Y375" s="10"/>
      <c r="Z375" s="10"/>
      <c r="AA375" s="10"/>
    </row>
    <row r="376" spans="1:27" ht="12.75">
      <c r="A376" s="50">
        <v>37991</v>
      </c>
      <c r="B376" s="51">
        <v>0.34375</v>
      </c>
      <c r="C376" s="51">
        <v>0.6701388888888888</v>
      </c>
      <c r="E376" s="10"/>
      <c r="F376" s="10"/>
      <c r="G376" s="10"/>
      <c r="I376" s="10"/>
      <c r="J376" s="56">
        <v>0</v>
      </c>
      <c r="K376" s="56">
        <v>0</v>
      </c>
      <c r="M376" s="10"/>
      <c r="N376" s="10"/>
      <c r="O376" s="10"/>
      <c r="Q376" s="10"/>
      <c r="R376" s="10"/>
      <c r="S376" s="10"/>
      <c r="U376" s="10"/>
      <c r="V376" s="10"/>
      <c r="W376" s="10"/>
      <c r="Y376" s="10"/>
      <c r="Z376" s="10"/>
      <c r="AA376" s="10"/>
    </row>
    <row r="377" spans="1:27" ht="12.75">
      <c r="A377" s="50">
        <v>37992</v>
      </c>
      <c r="B377" s="51">
        <v>0.34375</v>
      </c>
      <c r="C377" s="51">
        <v>0.6708333333333334</v>
      </c>
      <c r="E377" s="10"/>
      <c r="F377" s="10"/>
      <c r="G377" s="10"/>
      <c r="I377" s="10"/>
      <c r="J377" s="56">
        <v>0</v>
      </c>
      <c r="K377" s="56">
        <v>0</v>
      </c>
      <c r="M377" s="10"/>
      <c r="N377" s="10"/>
      <c r="O377" s="10"/>
      <c r="Q377" s="10"/>
      <c r="R377" s="10"/>
      <c r="S377" s="10"/>
      <c r="U377" s="10"/>
      <c r="V377" s="10"/>
      <c r="W377" s="10"/>
      <c r="Y377" s="10"/>
      <c r="Z377" s="10"/>
      <c r="AA377" s="10"/>
    </row>
    <row r="378" spans="1:27" ht="12.75">
      <c r="A378" s="50">
        <v>37993</v>
      </c>
      <c r="B378" s="51">
        <v>0.3430555555555555</v>
      </c>
      <c r="C378" s="51">
        <v>0.6722222222222222</v>
      </c>
      <c r="E378" s="10"/>
      <c r="F378" s="10"/>
      <c r="G378" s="10"/>
      <c r="I378" s="10"/>
      <c r="J378" s="56">
        <v>0</v>
      </c>
      <c r="K378" s="56">
        <v>0</v>
      </c>
      <c r="M378" s="10"/>
      <c r="N378" s="10"/>
      <c r="O378" s="10"/>
      <c r="Q378" s="10"/>
      <c r="R378" s="10"/>
      <c r="S378" s="10"/>
      <c r="U378" s="10"/>
      <c r="V378" s="10"/>
      <c r="W378" s="10"/>
      <c r="Y378" s="10"/>
      <c r="Z378" s="10"/>
      <c r="AA378" s="10"/>
    </row>
    <row r="379" spans="1:27" ht="12.75">
      <c r="A379" s="50">
        <v>37994</v>
      </c>
      <c r="B379" s="51">
        <v>0.3430555555555555</v>
      </c>
      <c r="C379" s="51">
        <v>0.6729166666666666</v>
      </c>
      <c r="E379" s="10"/>
      <c r="F379" s="10"/>
      <c r="G379" s="10"/>
      <c r="I379" s="10"/>
      <c r="J379" s="56">
        <v>0</v>
      </c>
      <c r="K379" s="56">
        <v>0</v>
      </c>
      <c r="M379" s="10"/>
      <c r="N379" s="10"/>
      <c r="O379" s="10"/>
      <c r="Q379" s="10"/>
      <c r="R379" s="10"/>
      <c r="S379" s="10"/>
      <c r="U379" s="10"/>
      <c r="V379" s="10"/>
      <c r="W379" s="10"/>
      <c r="Y379" s="10"/>
      <c r="Z379" s="10"/>
      <c r="AA379" s="10"/>
    </row>
    <row r="380" spans="1:27" ht="12.75">
      <c r="A380" s="50">
        <v>37995</v>
      </c>
      <c r="B380" s="51">
        <v>0.3423611111111111</v>
      </c>
      <c r="C380" s="51">
        <v>0.6736111111111112</v>
      </c>
      <c r="E380" s="10"/>
      <c r="F380" s="10"/>
      <c r="G380" s="10"/>
      <c r="I380" s="10"/>
      <c r="J380" s="56">
        <v>0</v>
      </c>
      <c r="K380" s="56">
        <v>0</v>
      </c>
      <c r="M380" s="10"/>
      <c r="N380" s="10"/>
      <c r="O380" s="10"/>
      <c r="Q380" s="10"/>
      <c r="R380" s="10"/>
      <c r="S380" s="10"/>
      <c r="U380" s="10"/>
      <c r="V380" s="10"/>
      <c r="W380" s="10"/>
      <c r="Y380" s="10"/>
      <c r="Z380" s="10"/>
      <c r="AA380" s="10"/>
    </row>
    <row r="381" spans="1:27" ht="12.75">
      <c r="A381" s="50">
        <v>37996</v>
      </c>
      <c r="B381" s="51">
        <v>0.3423611111111111</v>
      </c>
      <c r="C381" s="51">
        <v>0.675</v>
      </c>
      <c r="E381" s="10"/>
      <c r="F381" s="10"/>
      <c r="G381" s="10"/>
      <c r="I381" s="10"/>
      <c r="J381" s="56">
        <v>0</v>
      </c>
      <c r="K381" s="56">
        <v>0</v>
      </c>
      <c r="M381" s="10"/>
      <c r="N381" s="10"/>
      <c r="O381" s="10"/>
      <c r="Q381" s="10"/>
      <c r="R381" s="10"/>
      <c r="S381" s="10"/>
      <c r="U381" s="10"/>
      <c r="V381" s="10"/>
      <c r="W381" s="10"/>
      <c r="Y381" s="10"/>
      <c r="Z381" s="10"/>
      <c r="AA381" s="10"/>
    </row>
    <row r="382" spans="1:27" ht="12.75">
      <c r="A382" s="50">
        <v>37997</v>
      </c>
      <c r="B382" s="51">
        <v>0.3416666666666666</v>
      </c>
      <c r="C382" s="51">
        <v>0.6756944444444444</v>
      </c>
      <c r="E382" s="10"/>
      <c r="F382" s="10"/>
      <c r="G382" s="10"/>
      <c r="I382" s="10"/>
      <c r="J382" s="56">
        <v>0</v>
      </c>
      <c r="K382" s="56">
        <v>0</v>
      </c>
      <c r="M382" s="10"/>
      <c r="N382" s="10"/>
      <c r="O382" s="10"/>
      <c r="Q382" s="10"/>
      <c r="R382" s="10"/>
      <c r="S382" s="10"/>
      <c r="U382" s="10"/>
      <c r="V382" s="10"/>
      <c r="W382" s="10"/>
      <c r="Y382" s="10"/>
      <c r="Z382" s="10"/>
      <c r="AA382" s="10"/>
    </row>
    <row r="383" spans="1:27" ht="12.75">
      <c r="A383" s="50">
        <v>37998</v>
      </c>
      <c r="B383" s="51">
        <v>0.34097222222222223</v>
      </c>
      <c r="C383" s="51">
        <v>0.6770833333333334</v>
      </c>
      <c r="E383" s="10"/>
      <c r="F383" s="10"/>
      <c r="G383" s="10"/>
      <c r="I383" s="10"/>
      <c r="J383" s="56">
        <v>0</v>
      </c>
      <c r="K383" s="56">
        <v>0</v>
      </c>
      <c r="M383" s="10"/>
      <c r="N383" s="10"/>
      <c r="O383" s="10"/>
      <c r="Q383" s="10"/>
      <c r="R383" s="10"/>
      <c r="S383" s="10"/>
      <c r="U383" s="10"/>
      <c r="V383" s="10"/>
      <c r="W383" s="10"/>
      <c r="Y383" s="10"/>
      <c r="Z383" s="10"/>
      <c r="AA383" s="10"/>
    </row>
    <row r="384" spans="1:27" ht="12.75">
      <c r="A384" s="50">
        <v>37999</v>
      </c>
      <c r="B384" s="51">
        <v>0.34097222222222223</v>
      </c>
      <c r="C384" s="51">
        <v>0.6777777777777777</v>
      </c>
      <c r="E384" s="10"/>
      <c r="F384" s="10"/>
      <c r="G384" s="10"/>
      <c r="I384" s="10"/>
      <c r="J384" s="56">
        <v>0</v>
      </c>
      <c r="K384" s="56">
        <v>0</v>
      </c>
      <c r="M384" s="10"/>
      <c r="N384" s="10"/>
      <c r="O384" s="10"/>
      <c r="Q384" s="10"/>
      <c r="R384" s="10"/>
      <c r="S384" s="10"/>
      <c r="U384" s="10"/>
      <c r="V384" s="10"/>
      <c r="W384" s="10"/>
      <c r="Y384" s="10"/>
      <c r="Z384" s="10"/>
      <c r="AA384" s="10"/>
    </row>
    <row r="385" spans="1:27" ht="12.75">
      <c r="A385" s="50">
        <v>38000</v>
      </c>
      <c r="B385" s="51">
        <v>0.34027777777777773</v>
      </c>
      <c r="C385" s="51">
        <v>0.6791666666666667</v>
      </c>
      <c r="E385" s="10"/>
      <c r="F385" s="10"/>
      <c r="G385" s="10"/>
      <c r="I385" s="10"/>
      <c r="J385" s="56">
        <v>0</v>
      </c>
      <c r="K385" s="56">
        <v>0</v>
      </c>
      <c r="M385" s="10"/>
      <c r="N385" s="10"/>
      <c r="O385" s="10"/>
      <c r="Q385" s="10"/>
      <c r="R385" s="10"/>
      <c r="S385" s="10"/>
      <c r="U385" s="10"/>
      <c r="V385" s="10"/>
      <c r="W385" s="10"/>
      <c r="Y385" s="10"/>
      <c r="Z385" s="10"/>
      <c r="AA385" s="10"/>
    </row>
    <row r="386" spans="1:27" ht="12.75">
      <c r="A386" s="50">
        <v>38001</v>
      </c>
      <c r="B386" s="51">
        <v>0.33958333333333335</v>
      </c>
      <c r="C386" s="51">
        <v>0.6805555555555555</v>
      </c>
      <c r="E386" s="10"/>
      <c r="F386" s="10"/>
      <c r="G386" s="10"/>
      <c r="I386" s="10"/>
      <c r="J386" s="56">
        <v>0</v>
      </c>
      <c r="K386" s="56">
        <v>0</v>
      </c>
      <c r="M386" s="10"/>
      <c r="N386" s="10"/>
      <c r="O386" s="10"/>
      <c r="Q386" s="10"/>
      <c r="R386" s="10"/>
      <c r="S386" s="10"/>
      <c r="U386" s="10"/>
      <c r="V386" s="10"/>
      <c r="W386" s="10"/>
      <c r="Y386" s="10"/>
      <c r="Z386" s="10"/>
      <c r="AA386" s="10"/>
    </row>
    <row r="387" spans="1:27" ht="12.75">
      <c r="A387" s="50">
        <v>38002</v>
      </c>
      <c r="B387" s="51">
        <v>0.33888888888888885</v>
      </c>
      <c r="C387" s="51">
        <v>0.68125</v>
      </c>
      <c r="E387" s="10"/>
      <c r="F387" s="10"/>
      <c r="G387" s="10"/>
      <c r="I387" s="10"/>
      <c r="J387" s="56">
        <v>0</v>
      </c>
      <c r="K387" s="56">
        <v>0</v>
      </c>
      <c r="M387" s="10"/>
      <c r="N387" s="10"/>
      <c r="O387" s="10"/>
      <c r="Q387" s="10"/>
      <c r="R387" s="10"/>
      <c r="S387" s="10"/>
      <c r="U387" s="10"/>
      <c r="V387" s="10"/>
      <c r="W387" s="10"/>
      <c r="Y387" s="10"/>
      <c r="Z387" s="10"/>
      <c r="AA387" s="10"/>
    </row>
    <row r="388" spans="1:27" ht="12.75">
      <c r="A388" s="50">
        <v>38003</v>
      </c>
      <c r="B388" s="51">
        <v>0.33819444444444446</v>
      </c>
      <c r="C388" s="51">
        <v>0.6826388888888889</v>
      </c>
      <c r="E388" s="10"/>
      <c r="F388" s="10"/>
      <c r="G388" s="10"/>
      <c r="I388" s="10"/>
      <c r="J388" s="56">
        <v>0</v>
      </c>
      <c r="K388" s="56">
        <v>0</v>
      </c>
      <c r="M388" s="10"/>
      <c r="N388" s="10"/>
      <c r="O388" s="10"/>
      <c r="Q388" s="10"/>
      <c r="R388" s="10"/>
      <c r="S388" s="10"/>
      <c r="U388" s="10"/>
      <c r="V388" s="10"/>
      <c r="W388" s="10"/>
      <c r="Y388" s="10"/>
      <c r="Z388" s="10"/>
      <c r="AA388" s="10"/>
    </row>
    <row r="389" spans="1:27" ht="12.75">
      <c r="A389" s="50">
        <v>38004</v>
      </c>
      <c r="B389" s="51">
        <v>0.3375</v>
      </c>
      <c r="C389" s="51">
        <v>0.6840277777777778</v>
      </c>
      <c r="E389" s="10"/>
      <c r="F389" s="10"/>
      <c r="G389" s="10"/>
      <c r="I389" s="10"/>
      <c r="J389" s="56">
        <v>0</v>
      </c>
      <c r="K389" s="56">
        <v>0</v>
      </c>
      <c r="M389" s="10"/>
      <c r="N389" s="10"/>
      <c r="O389" s="10"/>
      <c r="Q389" s="10"/>
      <c r="R389" s="10"/>
      <c r="S389" s="10"/>
      <c r="U389" s="10"/>
      <c r="V389" s="10"/>
      <c r="W389" s="10"/>
      <c r="Y389" s="10"/>
      <c r="Z389" s="10"/>
      <c r="AA389" s="10"/>
    </row>
    <row r="390" spans="1:27" ht="12.75">
      <c r="A390" s="50">
        <v>38005</v>
      </c>
      <c r="B390" s="51">
        <v>0.3368055555555556</v>
      </c>
      <c r="C390" s="51">
        <v>0.6847222222222222</v>
      </c>
      <c r="E390" s="10"/>
      <c r="F390" s="10"/>
      <c r="G390" s="10"/>
      <c r="I390" s="10"/>
      <c r="J390" s="56">
        <v>0</v>
      </c>
      <c r="K390" s="56">
        <v>0</v>
      </c>
      <c r="M390" s="10"/>
      <c r="N390" s="10"/>
      <c r="O390" s="10"/>
      <c r="Q390" s="10"/>
      <c r="R390" s="10"/>
      <c r="S390" s="10"/>
      <c r="U390" s="10"/>
      <c r="V390" s="10"/>
      <c r="W390" s="10"/>
      <c r="Y390" s="10"/>
      <c r="Z390" s="10"/>
      <c r="AA390" s="10"/>
    </row>
    <row r="391" spans="1:27" ht="12.75">
      <c r="A391" s="50">
        <v>38006</v>
      </c>
      <c r="B391" s="51">
        <v>0.3361111111111111</v>
      </c>
      <c r="C391" s="51">
        <v>0.686111111111111</v>
      </c>
      <c r="E391" s="10"/>
      <c r="F391" s="10"/>
      <c r="G391" s="10"/>
      <c r="I391" s="10"/>
      <c r="J391" s="56">
        <v>0</v>
      </c>
      <c r="K391" s="56">
        <v>0</v>
      </c>
      <c r="M391" s="10"/>
      <c r="N391" s="10"/>
      <c r="O391" s="10"/>
      <c r="Q391" s="10"/>
      <c r="R391" s="10"/>
      <c r="S391" s="10"/>
      <c r="U391" s="10"/>
      <c r="V391" s="10"/>
      <c r="W391" s="10"/>
      <c r="Y391" s="10"/>
      <c r="Z391" s="10"/>
      <c r="AA391" s="10"/>
    </row>
    <row r="392" spans="1:27" ht="12.75">
      <c r="A392" s="50">
        <v>38007</v>
      </c>
      <c r="B392" s="51">
        <v>0.3354166666666667</v>
      </c>
      <c r="C392" s="51">
        <v>0.6875</v>
      </c>
      <c r="E392" s="10"/>
      <c r="F392" s="10"/>
      <c r="G392" s="10"/>
      <c r="I392" s="10"/>
      <c r="J392" s="56">
        <v>0</v>
      </c>
      <c r="K392" s="56">
        <v>0</v>
      </c>
      <c r="M392" s="10"/>
      <c r="N392" s="10"/>
      <c r="O392" s="10"/>
      <c r="Q392" s="10"/>
      <c r="R392" s="10"/>
      <c r="S392" s="10"/>
      <c r="U392" s="10"/>
      <c r="V392" s="10"/>
      <c r="W392" s="10"/>
      <c r="Y392" s="10"/>
      <c r="Z392" s="10"/>
      <c r="AA392" s="10"/>
    </row>
    <row r="393" spans="1:27" ht="12.75">
      <c r="A393" s="50">
        <v>38008</v>
      </c>
      <c r="B393" s="51">
        <v>0.3347222222222222</v>
      </c>
      <c r="C393" s="51">
        <v>0.6881944444444444</v>
      </c>
      <c r="E393" s="10"/>
      <c r="F393" s="10"/>
      <c r="G393" s="10"/>
      <c r="I393" s="10"/>
      <c r="J393" s="56">
        <v>0</v>
      </c>
      <c r="K393" s="56">
        <v>0</v>
      </c>
      <c r="M393" s="10"/>
      <c r="N393" s="10"/>
      <c r="O393" s="10"/>
      <c r="Q393" s="10"/>
      <c r="R393" s="10"/>
      <c r="S393" s="10"/>
      <c r="U393" s="10"/>
      <c r="V393" s="10"/>
      <c r="W393" s="10"/>
      <c r="Y393" s="10"/>
      <c r="Z393" s="10"/>
      <c r="AA393" s="10"/>
    </row>
    <row r="394" spans="1:27" ht="12.75">
      <c r="A394" s="50">
        <v>38009</v>
      </c>
      <c r="B394" s="51">
        <v>0.3333333333333333</v>
      </c>
      <c r="C394" s="51">
        <v>0.6895833333333333</v>
      </c>
      <c r="E394" s="10"/>
      <c r="F394" s="10"/>
      <c r="G394" s="10"/>
      <c r="I394" s="10"/>
      <c r="J394" s="56">
        <v>0</v>
      </c>
      <c r="K394" s="56">
        <v>0</v>
      </c>
      <c r="M394" s="10"/>
      <c r="N394" s="10"/>
      <c r="O394" s="10"/>
      <c r="Q394" s="10"/>
      <c r="R394" s="10"/>
      <c r="S394" s="10"/>
      <c r="U394" s="10"/>
      <c r="V394" s="10"/>
      <c r="W394" s="10"/>
      <c r="Y394" s="10"/>
      <c r="Z394" s="10"/>
      <c r="AA394" s="10"/>
    </row>
    <row r="395" spans="1:27" ht="12.75">
      <c r="A395" s="50">
        <v>38010</v>
      </c>
      <c r="B395" s="51">
        <v>0.3326388888888889</v>
      </c>
      <c r="C395" s="51">
        <v>0.6909722222222222</v>
      </c>
      <c r="E395" s="10"/>
      <c r="F395" s="10"/>
      <c r="G395" s="10"/>
      <c r="I395" s="10"/>
      <c r="J395" s="56">
        <v>0</v>
      </c>
      <c r="K395" s="56">
        <v>0</v>
      </c>
      <c r="M395" s="10"/>
      <c r="N395" s="10"/>
      <c r="O395" s="10"/>
      <c r="Q395" s="10"/>
      <c r="R395" s="10"/>
      <c r="S395" s="10"/>
      <c r="U395" s="10"/>
      <c r="V395" s="10"/>
      <c r="W395" s="10"/>
      <c r="Y395" s="10"/>
      <c r="Z395" s="10"/>
      <c r="AA395" s="10"/>
    </row>
    <row r="396" spans="1:27" ht="12.75">
      <c r="A396" s="50">
        <v>38011</v>
      </c>
      <c r="B396" s="51">
        <v>0.33194444444444443</v>
      </c>
      <c r="C396" s="51">
        <v>0.6923611111111111</v>
      </c>
      <c r="E396" s="10"/>
      <c r="F396" s="10"/>
      <c r="G396" s="10"/>
      <c r="I396" s="10"/>
      <c r="J396" s="56">
        <v>0</v>
      </c>
      <c r="K396" s="56">
        <v>0</v>
      </c>
      <c r="M396" s="10"/>
      <c r="N396" s="10"/>
      <c r="O396" s="10"/>
      <c r="Q396" s="10"/>
      <c r="R396" s="10"/>
      <c r="S396" s="10"/>
      <c r="U396" s="10"/>
      <c r="V396" s="10"/>
      <c r="W396" s="10"/>
      <c r="Y396" s="10"/>
      <c r="Z396" s="10"/>
      <c r="AA396" s="10"/>
    </row>
    <row r="397" spans="1:27" ht="12.75">
      <c r="A397" s="50">
        <v>38012</v>
      </c>
      <c r="B397" s="51">
        <v>0.33055555555555555</v>
      </c>
      <c r="C397" s="51">
        <v>0.69375</v>
      </c>
      <c r="E397" s="10"/>
      <c r="F397" s="10"/>
      <c r="G397" s="10"/>
      <c r="I397" s="10"/>
      <c r="J397" s="56">
        <v>0</v>
      </c>
      <c r="K397" s="56">
        <v>0</v>
      </c>
      <c r="M397" s="10"/>
      <c r="N397" s="10"/>
      <c r="O397" s="10"/>
      <c r="Q397" s="10"/>
      <c r="R397" s="10"/>
      <c r="S397" s="10"/>
      <c r="U397" s="10"/>
      <c r="V397" s="10"/>
      <c r="W397" s="10"/>
      <c r="Y397" s="10"/>
      <c r="Z397" s="10"/>
      <c r="AA397" s="10"/>
    </row>
    <row r="398" spans="1:27" ht="12.75">
      <c r="A398" s="50">
        <v>38013</v>
      </c>
      <c r="B398" s="51">
        <v>0.3298611111111111</v>
      </c>
      <c r="C398" s="51">
        <v>0.6944444444444445</v>
      </c>
      <c r="E398" s="10"/>
      <c r="F398" s="10"/>
      <c r="G398" s="10"/>
      <c r="I398" s="10"/>
      <c r="J398" s="56">
        <v>0</v>
      </c>
      <c r="K398" s="56">
        <v>0</v>
      </c>
      <c r="M398" s="10"/>
      <c r="N398" s="10"/>
      <c r="O398" s="10"/>
      <c r="Q398" s="10"/>
      <c r="R398" s="10"/>
      <c r="S398" s="10"/>
      <c r="U398" s="10"/>
      <c r="V398" s="10"/>
      <c r="W398" s="10"/>
      <c r="Y398" s="10"/>
      <c r="Z398" s="10"/>
      <c r="AA398" s="10"/>
    </row>
    <row r="399" spans="1:27" ht="12.75">
      <c r="A399" s="50">
        <v>38014</v>
      </c>
      <c r="B399" s="51">
        <v>0.32916666666666666</v>
      </c>
      <c r="C399" s="51">
        <v>0.6958333333333333</v>
      </c>
      <c r="E399" s="10"/>
      <c r="F399" s="10"/>
      <c r="G399" s="10"/>
      <c r="I399" s="10"/>
      <c r="J399" s="56">
        <v>0</v>
      </c>
      <c r="K399" s="56">
        <v>0</v>
      </c>
      <c r="M399" s="10"/>
      <c r="N399" s="10"/>
      <c r="O399" s="10"/>
      <c r="Q399" s="10"/>
      <c r="R399" s="10"/>
      <c r="S399" s="10"/>
      <c r="U399" s="10"/>
      <c r="V399" s="10"/>
      <c r="W399" s="10"/>
      <c r="Y399" s="10"/>
      <c r="Z399" s="10"/>
      <c r="AA399" s="10"/>
    </row>
    <row r="400" spans="1:27" ht="12.75">
      <c r="A400" s="50">
        <v>38015</v>
      </c>
      <c r="B400" s="51">
        <v>0.3277777777777778</v>
      </c>
      <c r="C400" s="51">
        <v>0.6972222222222223</v>
      </c>
      <c r="E400" s="10"/>
      <c r="F400" s="10"/>
      <c r="G400" s="10"/>
      <c r="I400" s="10"/>
      <c r="J400" s="56">
        <v>0</v>
      </c>
      <c r="K400" s="56">
        <v>0</v>
      </c>
      <c r="M400" s="10"/>
      <c r="N400" s="10"/>
      <c r="O400" s="10"/>
      <c r="Q400" s="10"/>
      <c r="R400" s="10"/>
      <c r="S400" s="10"/>
      <c r="U400" s="10"/>
      <c r="V400" s="10"/>
      <c r="W400" s="10"/>
      <c r="Y400" s="10"/>
      <c r="Z400" s="10"/>
      <c r="AA400" s="10"/>
    </row>
    <row r="401" spans="1:27" ht="12.75">
      <c r="A401" s="50">
        <v>38016</v>
      </c>
      <c r="B401" s="51">
        <v>0.32708333333333334</v>
      </c>
      <c r="C401" s="51">
        <v>0.6986111111111111</v>
      </c>
      <c r="E401" s="10"/>
      <c r="F401" s="10"/>
      <c r="G401" s="10"/>
      <c r="I401" s="10"/>
      <c r="J401" s="56">
        <v>0</v>
      </c>
      <c r="K401" s="56">
        <v>0</v>
      </c>
      <c r="M401" s="10"/>
      <c r="N401" s="10"/>
      <c r="O401" s="10"/>
      <c r="Q401" s="10"/>
      <c r="R401" s="10"/>
      <c r="S401" s="10"/>
      <c r="U401" s="10"/>
      <c r="V401" s="10"/>
      <c r="W401" s="10"/>
      <c r="Y401" s="10"/>
      <c r="Z401" s="10"/>
      <c r="AA401" s="10"/>
    </row>
    <row r="402" spans="1:27" ht="12.75">
      <c r="A402" s="50">
        <v>38017</v>
      </c>
      <c r="B402" s="51">
        <v>0.32569444444444445</v>
      </c>
      <c r="C402" s="51">
        <v>0.7</v>
      </c>
      <c r="E402" s="10"/>
      <c r="F402" s="10"/>
      <c r="G402" s="10"/>
      <c r="I402" s="10"/>
      <c r="J402" s="56">
        <v>0</v>
      </c>
      <c r="K402" s="56">
        <v>0</v>
      </c>
      <c r="M402" s="10"/>
      <c r="N402" s="10"/>
      <c r="O402" s="10"/>
      <c r="Q402" s="10"/>
      <c r="R402" s="10"/>
      <c r="S402" s="10"/>
      <c r="U402" s="10"/>
      <c r="V402" s="10"/>
      <c r="W402" s="10"/>
      <c r="Y402" s="10"/>
      <c r="Z402" s="10"/>
      <c r="AA402" s="10"/>
    </row>
    <row r="403" spans="1:27" ht="12.75">
      <c r="A403" s="50">
        <v>38018</v>
      </c>
      <c r="B403" s="51">
        <v>0.32430555555555557</v>
      </c>
      <c r="C403" s="51">
        <v>0.7013888888888888</v>
      </c>
      <c r="E403" s="10"/>
      <c r="F403" s="10"/>
      <c r="G403" s="10"/>
      <c r="I403" s="10"/>
      <c r="J403" s="56">
        <v>0</v>
      </c>
      <c r="K403" s="56">
        <v>0</v>
      </c>
      <c r="M403" s="10"/>
      <c r="N403" s="10"/>
      <c r="O403" s="10"/>
      <c r="Q403" s="10"/>
      <c r="R403" s="10"/>
      <c r="S403" s="10"/>
      <c r="U403" s="10"/>
      <c r="V403" s="10"/>
      <c r="W403" s="10"/>
      <c r="Y403" s="10"/>
      <c r="Z403" s="10"/>
      <c r="AA403" s="10"/>
    </row>
    <row r="404" spans="1:27" ht="12.75">
      <c r="A404" s="50">
        <v>38019</v>
      </c>
      <c r="B404" s="51">
        <v>0.3236111111111111</v>
      </c>
      <c r="C404" s="51">
        <v>0.7027777777777778</v>
      </c>
      <c r="E404" s="10"/>
      <c r="F404" s="10"/>
      <c r="G404" s="10"/>
      <c r="I404" s="10"/>
      <c r="J404" s="56">
        <v>0</v>
      </c>
      <c r="K404" s="56">
        <v>0</v>
      </c>
      <c r="M404" s="10"/>
      <c r="N404" s="10"/>
      <c r="O404" s="10"/>
      <c r="Q404" s="10"/>
      <c r="R404" s="10"/>
      <c r="S404" s="10"/>
      <c r="U404" s="10"/>
      <c r="V404" s="10"/>
      <c r="W404" s="10"/>
      <c r="Y404" s="10"/>
      <c r="Z404" s="10"/>
      <c r="AA404" s="10"/>
    </row>
    <row r="405" spans="1:27" ht="12.75">
      <c r="A405" s="50">
        <v>38020</v>
      </c>
      <c r="B405" s="51">
        <v>0.32222222222222224</v>
      </c>
      <c r="C405" s="51">
        <v>0.7041666666666666</v>
      </c>
      <c r="E405" s="10"/>
      <c r="F405" s="10"/>
      <c r="G405" s="10"/>
      <c r="I405" s="10"/>
      <c r="J405" s="56">
        <v>0</v>
      </c>
      <c r="K405" s="56">
        <v>0</v>
      </c>
      <c r="M405" s="10"/>
      <c r="N405" s="10"/>
      <c r="O405" s="10"/>
      <c r="Q405" s="10"/>
      <c r="R405" s="10"/>
      <c r="S405" s="10"/>
      <c r="U405" s="10"/>
      <c r="V405" s="10"/>
      <c r="W405" s="10"/>
      <c r="Y405" s="10"/>
      <c r="Z405" s="10"/>
      <c r="AA405" s="10"/>
    </row>
    <row r="406" spans="1:27" ht="12.75">
      <c r="A406" s="50">
        <v>38021</v>
      </c>
      <c r="B406" s="51">
        <v>0.32083333333333336</v>
      </c>
      <c r="C406" s="51">
        <v>0.7055555555555556</v>
      </c>
      <c r="E406" s="10"/>
      <c r="F406" s="10"/>
      <c r="G406" s="10"/>
      <c r="I406" s="10"/>
      <c r="J406" s="56">
        <v>0</v>
      </c>
      <c r="K406" s="56">
        <v>0</v>
      </c>
      <c r="M406" s="10"/>
      <c r="N406" s="10"/>
      <c r="O406" s="10"/>
      <c r="Q406" s="10"/>
      <c r="R406" s="10"/>
      <c r="S406" s="10"/>
      <c r="U406" s="10"/>
      <c r="V406" s="10"/>
      <c r="W406" s="10"/>
      <c r="Y406" s="10"/>
      <c r="Z406" s="10"/>
      <c r="AA406" s="10"/>
    </row>
    <row r="407" spans="1:27" ht="12.75">
      <c r="A407" s="50">
        <v>38022</v>
      </c>
      <c r="B407" s="51">
        <v>0.3201388888888889</v>
      </c>
      <c r="C407" s="51">
        <v>0.70625</v>
      </c>
      <c r="E407" s="10"/>
      <c r="F407" s="10"/>
      <c r="G407" s="10"/>
      <c r="I407" s="10"/>
      <c r="J407" s="56">
        <v>0</v>
      </c>
      <c r="K407" s="56">
        <v>0</v>
      </c>
      <c r="M407" s="10"/>
      <c r="N407" s="10"/>
      <c r="O407" s="10"/>
      <c r="Q407" s="10"/>
      <c r="R407" s="10"/>
      <c r="S407" s="10"/>
      <c r="U407" s="10"/>
      <c r="V407" s="10"/>
      <c r="W407" s="10"/>
      <c r="Y407" s="10"/>
      <c r="Z407" s="10"/>
      <c r="AA407" s="10"/>
    </row>
    <row r="408" spans="1:27" ht="12.75">
      <c r="A408" s="50">
        <v>38023</v>
      </c>
      <c r="B408" s="51">
        <v>0.31875</v>
      </c>
      <c r="C408" s="51">
        <v>0.7076388888888889</v>
      </c>
      <c r="E408" s="10"/>
      <c r="F408" s="10"/>
      <c r="G408" s="10"/>
      <c r="I408" s="10"/>
      <c r="J408" s="56">
        <v>0</v>
      </c>
      <c r="K408" s="56">
        <v>0</v>
      </c>
      <c r="M408" s="10"/>
      <c r="N408" s="10"/>
      <c r="O408" s="10"/>
      <c r="Q408" s="10"/>
      <c r="R408" s="10"/>
      <c r="S408" s="10"/>
      <c r="U408" s="10"/>
      <c r="V408" s="10"/>
      <c r="W408" s="10"/>
      <c r="Y408" s="10"/>
      <c r="Z408" s="10"/>
      <c r="AA408" s="10"/>
    </row>
    <row r="409" spans="1:27" ht="12.75">
      <c r="A409" s="50">
        <v>38024</v>
      </c>
      <c r="B409" s="51">
        <v>0.31736111111111115</v>
      </c>
      <c r="C409" s="51">
        <v>0.7090277777777777</v>
      </c>
      <c r="E409" s="10"/>
      <c r="F409" s="10"/>
      <c r="G409" s="10"/>
      <c r="I409" s="10"/>
      <c r="J409" s="56">
        <v>0</v>
      </c>
      <c r="K409" s="56">
        <v>0</v>
      </c>
      <c r="M409" s="10"/>
      <c r="N409" s="10"/>
      <c r="O409" s="10"/>
      <c r="Q409" s="10"/>
      <c r="R409" s="10"/>
      <c r="S409" s="10"/>
      <c r="U409" s="10"/>
      <c r="V409" s="10"/>
      <c r="W409" s="10"/>
      <c r="Y409" s="10"/>
      <c r="Z409" s="10"/>
      <c r="AA409" s="10"/>
    </row>
    <row r="410" spans="1:27" ht="12.75">
      <c r="A410" s="50">
        <v>38025</v>
      </c>
      <c r="B410" s="51">
        <v>0.3159722222222222</v>
      </c>
      <c r="C410" s="51">
        <v>0.7104166666666667</v>
      </c>
      <c r="E410" s="10"/>
      <c r="F410" s="10"/>
      <c r="G410" s="10"/>
      <c r="I410" s="10"/>
      <c r="J410" s="56">
        <v>0</v>
      </c>
      <c r="K410" s="56">
        <v>0</v>
      </c>
      <c r="M410" s="10"/>
      <c r="N410" s="10"/>
      <c r="O410" s="10"/>
      <c r="Q410" s="10"/>
      <c r="R410" s="10"/>
      <c r="S410" s="10"/>
      <c r="U410" s="10"/>
      <c r="V410" s="10"/>
      <c r="W410" s="10"/>
      <c r="Y410" s="10"/>
      <c r="Z410" s="10"/>
      <c r="AA410" s="10"/>
    </row>
    <row r="411" spans="1:27" ht="12.75">
      <c r="A411" s="50">
        <v>38026</v>
      </c>
      <c r="B411" s="51">
        <v>0.31527777777777777</v>
      </c>
      <c r="C411" s="51">
        <v>0.7118055555555555</v>
      </c>
      <c r="E411" s="10"/>
      <c r="F411" s="10"/>
      <c r="G411" s="10"/>
      <c r="I411" s="10"/>
      <c r="J411" s="56">
        <v>0</v>
      </c>
      <c r="K411" s="56">
        <v>0</v>
      </c>
      <c r="M411" s="10"/>
      <c r="N411" s="10"/>
      <c r="O411" s="10"/>
      <c r="Q411" s="10"/>
      <c r="R411" s="10"/>
      <c r="S411" s="10"/>
      <c r="U411" s="10"/>
      <c r="V411" s="10"/>
      <c r="W411" s="10"/>
      <c r="Y411" s="10"/>
      <c r="Z411" s="10"/>
      <c r="AA411" s="10"/>
    </row>
    <row r="412" spans="1:27" ht="12.75">
      <c r="A412" s="50">
        <v>38027</v>
      </c>
      <c r="B412" s="51">
        <v>0.3138888888888889</v>
      </c>
      <c r="C412" s="51">
        <v>0.7131944444444445</v>
      </c>
      <c r="E412" s="10"/>
      <c r="F412" s="10"/>
      <c r="G412" s="10"/>
      <c r="I412" s="10"/>
      <c r="J412" s="56">
        <v>0</v>
      </c>
      <c r="K412" s="56">
        <v>0</v>
      </c>
      <c r="M412" s="10"/>
      <c r="N412" s="10"/>
      <c r="O412" s="10"/>
      <c r="Q412" s="10"/>
      <c r="R412" s="10"/>
      <c r="S412" s="10"/>
      <c r="U412" s="10"/>
      <c r="V412" s="10"/>
      <c r="W412" s="10"/>
      <c r="Y412" s="10"/>
      <c r="Z412" s="10"/>
      <c r="AA412" s="10"/>
    </row>
    <row r="413" spans="1:27" ht="12.75">
      <c r="A413" s="50">
        <v>38028</v>
      </c>
      <c r="B413" s="51">
        <v>0.3125</v>
      </c>
      <c r="C413" s="51">
        <v>0.7145833333333332</v>
      </c>
      <c r="E413" s="10"/>
      <c r="F413" s="10"/>
      <c r="G413" s="10"/>
      <c r="I413" s="10"/>
      <c r="J413" s="56">
        <v>0</v>
      </c>
      <c r="K413" s="56">
        <v>0</v>
      </c>
      <c r="M413" s="10"/>
      <c r="N413" s="10"/>
      <c r="O413" s="10"/>
      <c r="Q413" s="10"/>
      <c r="R413" s="10"/>
      <c r="S413" s="10"/>
      <c r="U413" s="10"/>
      <c r="V413" s="10"/>
      <c r="W413" s="10"/>
      <c r="Y413" s="10"/>
      <c r="Z413" s="10"/>
      <c r="AA413" s="10"/>
    </row>
    <row r="414" spans="1:27" ht="12.75">
      <c r="A414" s="50">
        <v>38029</v>
      </c>
      <c r="B414" s="51">
        <v>0.3111111111111111</v>
      </c>
      <c r="C414" s="51">
        <v>0.7159722222222222</v>
      </c>
      <c r="E414" s="10"/>
      <c r="F414" s="10"/>
      <c r="G414" s="10"/>
      <c r="I414" s="10"/>
      <c r="J414" s="56">
        <v>0</v>
      </c>
      <c r="K414" s="56">
        <v>0</v>
      </c>
      <c r="M414" s="10"/>
      <c r="N414" s="10"/>
      <c r="O414" s="10"/>
      <c r="Q414" s="10"/>
      <c r="R414" s="10"/>
      <c r="S414" s="10"/>
      <c r="U414" s="10"/>
      <c r="V414" s="10"/>
      <c r="W414" s="10"/>
      <c r="Y414" s="10"/>
      <c r="Z414" s="10"/>
      <c r="AA414" s="10"/>
    </row>
    <row r="415" spans="1:27" ht="12.75">
      <c r="A415" s="50">
        <v>38030</v>
      </c>
      <c r="B415" s="51">
        <v>0.30972222222222223</v>
      </c>
      <c r="C415" s="51">
        <v>0.717361111111111</v>
      </c>
      <c r="E415" s="10"/>
      <c r="F415" s="10"/>
      <c r="G415" s="10"/>
      <c r="I415" s="10"/>
      <c r="J415" s="56">
        <v>0</v>
      </c>
      <c r="K415" s="56">
        <v>0</v>
      </c>
      <c r="M415" s="10"/>
      <c r="N415" s="10"/>
      <c r="O415" s="10"/>
      <c r="Q415" s="10"/>
      <c r="R415" s="10"/>
      <c r="S415" s="10"/>
      <c r="U415" s="10"/>
      <c r="V415" s="10"/>
      <c r="W415" s="10"/>
      <c r="Y415" s="10"/>
      <c r="Z415" s="10"/>
      <c r="AA415" s="10"/>
    </row>
    <row r="416" spans="1:27" ht="12.75">
      <c r="A416" s="50">
        <v>38031</v>
      </c>
      <c r="B416" s="51">
        <v>0.30833333333333335</v>
      </c>
      <c r="C416" s="51">
        <v>0.71875</v>
      </c>
      <c r="E416" s="10"/>
      <c r="F416" s="10"/>
      <c r="G416" s="10"/>
      <c r="I416" s="10"/>
      <c r="J416" s="56">
        <v>0</v>
      </c>
      <c r="K416" s="56">
        <v>0</v>
      </c>
      <c r="M416" s="10"/>
      <c r="N416" s="10"/>
      <c r="O416" s="10"/>
      <c r="Q416" s="10"/>
      <c r="R416" s="10"/>
      <c r="S416" s="10"/>
      <c r="U416" s="10"/>
      <c r="V416" s="10"/>
      <c r="W416" s="10"/>
      <c r="Y416" s="10"/>
      <c r="Z416" s="10"/>
      <c r="AA416" s="10"/>
    </row>
    <row r="417" spans="1:27" ht="12.75">
      <c r="A417" s="50">
        <v>38032</v>
      </c>
      <c r="B417" s="51">
        <v>0.3069444444444444</v>
      </c>
      <c r="C417" s="51">
        <v>0.720138888888889</v>
      </c>
      <c r="E417" s="10"/>
      <c r="F417" s="10"/>
      <c r="G417" s="10"/>
      <c r="I417" s="10"/>
      <c r="J417" s="56">
        <v>0</v>
      </c>
      <c r="K417" s="56">
        <v>0</v>
      </c>
      <c r="M417" s="10"/>
      <c r="N417" s="10"/>
      <c r="O417" s="10"/>
      <c r="Q417" s="10"/>
      <c r="R417" s="10"/>
      <c r="S417" s="10"/>
      <c r="U417" s="10"/>
      <c r="V417" s="10"/>
      <c r="W417" s="10"/>
      <c r="Y417" s="10"/>
      <c r="Z417" s="10"/>
      <c r="AA417" s="10"/>
    </row>
    <row r="418" spans="1:27" ht="12.75">
      <c r="A418" s="50">
        <v>38033</v>
      </c>
      <c r="B418" s="51">
        <v>0.3055555555555555</v>
      </c>
      <c r="C418" s="51">
        <v>0.7208333333333333</v>
      </c>
      <c r="E418" s="10"/>
      <c r="F418" s="10"/>
      <c r="G418" s="10"/>
      <c r="I418" s="10"/>
      <c r="J418" s="56">
        <v>0</v>
      </c>
      <c r="K418" s="56">
        <v>0</v>
      </c>
      <c r="M418" s="10"/>
      <c r="N418" s="10"/>
      <c r="O418" s="10"/>
      <c r="Q418" s="10"/>
      <c r="R418" s="10"/>
      <c r="S418" s="10"/>
      <c r="U418" s="10"/>
      <c r="V418" s="10"/>
      <c r="W418" s="10"/>
      <c r="Y418" s="10"/>
      <c r="Z418" s="10"/>
      <c r="AA418" s="10"/>
    </row>
    <row r="419" spans="1:27" ht="12.75">
      <c r="A419" s="50">
        <v>38034</v>
      </c>
      <c r="B419" s="51">
        <v>0.30416666666666664</v>
      </c>
      <c r="C419" s="51">
        <v>0.7222222222222222</v>
      </c>
      <c r="E419" s="10"/>
      <c r="F419" s="10"/>
      <c r="G419" s="10"/>
      <c r="I419" s="10"/>
      <c r="J419" s="56">
        <v>0</v>
      </c>
      <c r="K419" s="56">
        <v>0</v>
      </c>
      <c r="M419" s="10"/>
      <c r="N419" s="10"/>
      <c r="O419" s="10"/>
      <c r="Q419" s="10"/>
      <c r="R419" s="10"/>
      <c r="S419" s="10"/>
      <c r="U419" s="10"/>
      <c r="V419" s="10"/>
      <c r="W419" s="10"/>
      <c r="Y419" s="10"/>
      <c r="Z419" s="10"/>
      <c r="AA419" s="10"/>
    </row>
    <row r="420" spans="1:27" ht="12.75">
      <c r="A420" s="50">
        <v>38035</v>
      </c>
      <c r="B420" s="51">
        <v>0.30277777777777776</v>
      </c>
      <c r="C420" s="51">
        <v>0.7236111111111111</v>
      </c>
      <c r="E420" s="10"/>
      <c r="F420" s="10"/>
      <c r="G420" s="10"/>
      <c r="I420" s="10"/>
      <c r="J420" s="56">
        <v>0</v>
      </c>
      <c r="K420" s="56">
        <v>0</v>
      </c>
      <c r="M420" s="10"/>
      <c r="N420" s="10"/>
      <c r="O420" s="10"/>
      <c r="Q420" s="10"/>
      <c r="R420" s="10"/>
      <c r="S420" s="10"/>
      <c r="U420" s="10"/>
      <c r="V420" s="10"/>
      <c r="W420" s="10"/>
      <c r="Y420" s="10"/>
      <c r="Z420" s="10"/>
      <c r="AA420" s="10"/>
    </row>
    <row r="421" spans="1:27" ht="12.75">
      <c r="A421" s="50">
        <v>38036</v>
      </c>
      <c r="B421" s="51">
        <v>0.3013888888888889</v>
      </c>
      <c r="C421" s="51">
        <v>0.725</v>
      </c>
      <c r="E421" s="10"/>
      <c r="F421" s="10"/>
      <c r="G421" s="10"/>
      <c r="I421" s="10"/>
      <c r="J421" s="56">
        <v>0</v>
      </c>
      <c r="K421" s="56">
        <v>0</v>
      </c>
      <c r="M421" s="10"/>
      <c r="N421" s="10"/>
      <c r="O421" s="10"/>
      <c r="Q421" s="10"/>
      <c r="R421" s="10"/>
      <c r="S421" s="10"/>
      <c r="U421" s="10"/>
      <c r="V421" s="10"/>
      <c r="W421" s="10"/>
      <c r="Y421" s="10"/>
      <c r="Z421" s="10"/>
      <c r="AA421" s="10"/>
    </row>
    <row r="422" spans="1:27" ht="12.75">
      <c r="A422" s="50">
        <v>38037</v>
      </c>
      <c r="B422" s="51">
        <v>0.3</v>
      </c>
      <c r="C422" s="51">
        <v>0.7263888888888889</v>
      </c>
      <c r="E422" s="10"/>
      <c r="F422" s="10"/>
      <c r="G422" s="10"/>
      <c r="I422" s="10"/>
      <c r="J422" s="56">
        <v>0</v>
      </c>
      <c r="K422" s="56">
        <v>0</v>
      </c>
      <c r="M422" s="10"/>
      <c r="N422" s="10"/>
      <c r="O422" s="10"/>
      <c r="Q422" s="10"/>
      <c r="R422" s="10"/>
      <c r="S422" s="10"/>
      <c r="U422" s="10"/>
      <c r="V422" s="10"/>
      <c r="W422" s="10"/>
      <c r="Y422" s="10"/>
      <c r="Z422" s="10"/>
      <c r="AA422" s="10"/>
    </row>
    <row r="423" spans="1:27" ht="12.75">
      <c r="A423" s="50">
        <v>38038</v>
      </c>
      <c r="B423" s="51">
        <v>0.2986111111111111</v>
      </c>
      <c r="C423" s="51">
        <v>0.7277777777777777</v>
      </c>
      <c r="E423" s="10"/>
      <c r="F423" s="10"/>
      <c r="G423" s="10"/>
      <c r="I423" s="10"/>
      <c r="J423" s="56">
        <v>0</v>
      </c>
      <c r="K423" s="56">
        <v>0</v>
      </c>
      <c r="M423" s="10"/>
      <c r="N423" s="10"/>
      <c r="O423" s="10"/>
      <c r="Q423" s="10"/>
      <c r="R423" s="10"/>
      <c r="S423" s="10"/>
      <c r="U423" s="10"/>
      <c r="V423" s="10"/>
      <c r="W423" s="10"/>
      <c r="Y423" s="10"/>
      <c r="Z423" s="10"/>
      <c r="AA423" s="10"/>
    </row>
    <row r="424" spans="1:27" ht="12.75">
      <c r="A424" s="50">
        <v>38039</v>
      </c>
      <c r="B424" s="51">
        <v>0.2965277777777778</v>
      </c>
      <c r="C424" s="51">
        <v>0.7291666666666666</v>
      </c>
      <c r="E424" s="10"/>
      <c r="F424" s="10"/>
      <c r="G424" s="10"/>
      <c r="I424" s="10"/>
      <c r="J424" s="56">
        <v>0</v>
      </c>
      <c r="K424" s="56">
        <v>0</v>
      </c>
      <c r="M424" s="10"/>
      <c r="N424" s="10"/>
      <c r="O424" s="10"/>
      <c r="Q424" s="10"/>
      <c r="R424" s="10"/>
      <c r="S424" s="10"/>
      <c r="U424" s="10"/>
      <c r="V424" s="10"/>
      <c r="W424" s="10"/>
      <c r="Y424" s="10"/>
      <c r="Z424" s="10"/>
      <c r="AA424" s="10"/>
    </row>
    <row r="425" spans="1:27" ht="12.75">
      <c r="A425" s="50">
        <v>38040</v>
      </c>
      <c r="B425" s="51">
        <v>0.2951388888888889</v>
      </c>
      <c r="C425" s="51">
        <v>0.7305555555555556</v>
      </c>
      <c r="E425" s="10"/>
      <c r="F425" s="10"/>
      <c r="G425" s="10"/>
      <c r="I425" s="10"/>
      <c r="J425" s="56">
        <v>0</v>
      </c>
      <c r="K425" s="56">
        <v>0</v>
      </c>
      <c r="M425" s="10"/>
      <c r="N425" s="10"/>
      <c r="O425" s="10"/>
      <c r="Q425" s="10"/>
      <c r="R425" s="10"/>
      <c r="S425" s="10"/>
      <c r="U425" s="10"/>
      <c r="V425" s="10"/>
      <c r="W425" s="10"/>
      <c r="Y425" s="10"/>
      <c r="Z425" s="10"/>
      <c r="AA425" s="10"/>
    </row>
    <row r="426" spans="1:27" ht="12.75">
      <c r="A426" s="50">
        <v>38041</v>
      </c>
      <c r="B426" s="51">
        <v>0.29375</v>
      </c>
      <c r="C426" s="51">
        <v>0.7319444444444444</v>
      </c>
      <c r="E426" s="10"/>
      <c r="F426" s="10"/>
      <c r="G426" s="10"/>
      <c r="I426" s="10"/>
      <c r="J426" s="56">
        <v>0</v>
      </c>
      <c r="K426" s="56">
        <v>0</v>
      </c>
      <c r="M426" s="10"/>
      <c r="N426" s="10"/>
      <c r="O426" s="10"/>
      <c r="Q426" s="10"/>
      <c r="R426" s="10"/>
      <c r="S426" s="10"/>
      <c r="U426" s="10"/>
      <c r="V426" s="10"/>
      <c r="W426" s="10"/>
      <c r="Y426" s="10"/>
      <c r="Z426" s="10"/>
      <c r="AA426" s="10"/>
    </row>
    <row r="427" spans="1:27" ht="12.75">
      <c r="A427" s="50">
        <v>38042</v>
      </c>
      <c r="B427" s="51">
        <v>0.2923611111111111</v>
      </c>
      <c r="C427" s="51">
        <v>0.7326388888888888</v>
      </c>
      <c r="E427" s="10"/>
      <c r="F427" s="10"/>
      <c r="G427" s="10"/>
      <c r="I427" s="10"/>
      <c r="J427" s="56">
        <v>0</v>
      </c>
      <c r="K427" s="56">
        <v>0</v>
      </c>
      <c r="M427" s="10"/>
      <c r="N427" s="10"/>
      <c r="O427" s="10"/>
      <c r="Q427" s="10"/>
      <c r="R427" s="10"/>
      <c r="S427" s="10"/>
      <c r="U427" s="10"/>
      <c r="V427" s="10"/>
      <c r="W427" s="10"/>
      <c r="Y427" s="10"/>
      <c r="Z427" s="10"/>
      <c r="AA427" s="10"/>
    </row>
    <row r="428" spans="1:27" ht="12.75">
      <c r="A428" s="50">
        <v>38043</v>
      </c>
      <c r="B428" s="51">
        <v>0.29097222222222224</v>
      </c>
      <c r="C428" s="51">
        <v>0.7340277777777778</v>
      </c>
      <c r="E428" s="10"/>
      <c r="F428" s="10"/>
      <c r="G428" s="10"/>
      <c r="I428" s="10"/>
      <c r="J428" s="56">
        <v>0</v>
      </c>
      <c r="K428" s="56">
        <v>0</v>
      </c>
      <c r="M428" s="10"/>
      <c r="N428" s="10"/>
      <c r="O428" s="10"/>
      <c r="Q428" s="10"/>
      <c r="R428" s="10"/>
      <c r="S428" s="10"/>
      <c r="U428" s="10"/>
      <c r="V428" s="10"/>
      <c r="W428" s="10"/>
      <c r="Y428" s="10"/>
      <c r="Z428" s="10"/>
      <c r="AA428" s="10"/>
    </row>
    <row r="429" spans="1:27" ht="12.75">
      <c r="A429" s="50">
        <v>38044</v>
      </c>
      <c r="B429" s="51">
        <v>0.28958333333333336</v>
      </c>
      <c r="C429" s="51">
        <v>0.7354166666666666</v>
      </c>
      <c r="E429" s="10"/>
      <c r="F429" s="10"/>
      <c r="G429" s="10"/>
      <c r="I429" s="10"/>
      <c r="J429" s="56">
        <v>0</v>
      </c>
      <c r="K429" s="56">
        <v>0</v>
      </c>
      <c r="M429" s="10"/>
      <c r="N429" s="10"/>
      <c r="O429" s="10"/>
      <c r="Q429" s="10"/>
      <c r="R429" s="10"/>
      <c r="S429" s="10"/>
      <c r="U429" s="10"/>
      <c r="V429" s="10"/>
      <c r="W429" s="10"/>
      <c r="Y429" s="10"/>
      <c r="Z429" s="10"/>
      <c r="AA429" s="10"/>
    </row>
    <row r="430" spans="1:27" ht="12.75">
      <c r="A430" s="50">
        <v>38045</v>
      </c>
      <c r="B430" s="51">
        <v>0.2875</v>
      </c>
      <c r="C430" s="51">
        <v>0.7368055555555556</v>
      </c>
      <c r="E430" s="10"/>
      <c r="F430" s="10"/>
      <c r="G430" s="10"/>
      <c r="I430" s="10"/>
      <c r="J430" s="56">
        <v>0</v>
      </c>
      <c r="K430" s="56">
        <v>0</v>
      </c>
      <c r="M430" s="10"/>
      <c r="N430" s="10"/>
      <c r="O430" s="10"/>
      <c r="Q430" s="10"/>
      <c r="R430" s="10"/>
      <c r="S430" s="10"/>
      <c r="U430" s="10"/>
      <c r="V430" s="10"/>
      <c r="W430" s="10"/>
      <c r="Y430" s="10"/>
      <c r="Z430" s="10"/>
      <c r="AA430" s="10"/>
    </row>
    <row r="431" spans="1:27" ht="12.75">
      <c r="A431" s="50">
        <v>38046</v>
      </c>
      <c r="B431" s="51">
        <v>0.28611111111111115</v>
      </c>
      <c r="C431" s="51">
        <v>0.7381944444444444</v>
      </c>
      <c r="E431" s="10"/>
      <c r="F431" s="10"/>
      <c r="G431" s="10"/>
      <c r="I431" s="10"/>
      <c r="J431" s="56">
        <v>0</v>
      </c>
      <c r="K431" s="56">
        <v>0</v>
      </c>
      <c r="M431" s="10"/>
      <c r="N431" s="10"/>
      <c r="O431" s="10"/>
      <c r="Q431" s="10"/>
      <c r="R431" s="10"/>
      <c r="S431" s="10"/>
      <c r="U431" s="10"/>
      <c r="V431" s="10"/>
      <c r="W431" s="10"/>
      <c r="Y431" s="10"/>
      <c r="Z431" s="10"/>
      <c r="AA431" s="10"/>
    </row>
    <row r="432" spans="1:27" ht="12.75">
      <c r="A432" s="50">
        <v>38047</v>
      </c>
      <c r="B432" s="51">
        <v>0.2847222222222222</v>
      </c>
      <c r="C432" s="51">
        <v>0.7395833333333334</v>
      </c>
      <c r="E432" s="10"/>
      <c r="F432" s="10"/>
      <c r="G432" s="10"/>
      <c r="I432" s="10"/>
      <c r="J432" s="56">
        <v>0</v>
      </c>
      <c r="K432" s="56">
        <v>0</v>
      </c>
      <c r="M432" s="10"/>
      <c r="N432" s="10"/>
      <c r="O432" s="10"/>
      <c r="Q432" s="10"/>
      <c r="R432" s="10"/>
      <c r="S432" s="10"/>
      <c r="U432" s="10"/>
      <c r="V432" s="10"/>
      <c r="W432" s="10"/>
      <c r="Y432" s="10"/>
      <c r="Z432" s="10"/>
      <c r="AA432" s="10"/>
    </row>
    <row r="433" spans="1:27" ht="12.75">
      <c r="A433" s="50">
        <v>38048</v>
      </c>
      <c r="B433" s="51">
        <v>0.2833333333333333</v>
      </c>
      <c r="C433" s="51">
        <v>0.7409722222222223</v>
      </c>
      <c r="E433" s="10"/>
      <c r="F433" s="10"/>
      <c r="G433" s="10"/>
      <c r="I433" s="10"/>
      <c r="J433" s="56">
        <v>0</v>
      </c>
      <c r="K433" s="56">
        <v>0</v>
      </c>
      <c r="M433" s="10"/>
      <c r="N433" s="10"/>
      <c r="O433" s="10"/>
      <c r="Q433" s="10"/>
      <c r="R433" s="10"/>
      <c r="S433" s="10"/>
      <c r="U433" s="10"/>
      <c r="V433" s="10"/>
      <c r="W433" s="10"/>
      <c r="Y433" s="10"/>
      <c r="Z433" s="10"/>
      <c r="AA433" s="10"/>
    </row>
    <row r="434" spans="1:27" ht="12.75">
      <c r="A434" s="50">
        <v>38049</v>
      </c>
      <c r="B434" s="51">
        <v>0.28125</v>
      </c>
      <c r="C434" s="51">
        <v>0.7416666666666667</v>
      </c>
      <c r="E434" s="10"/>
      <c r="F434" s="10"/>
      <c r="G434" s="10"/>
      <c r="I434" s="10"/>
      <c r="J434" s="56">
        <v>0</v>
      </c>
      <c r="K434" s="56">
        <v>0</v>
      </c>
      <c r="M434" s="10"/>
      <c r="N434" s="10"/>
      <c r="O434" s="10"/>
      <c r="Q434" s="10"/>
      <c r="R434" s="10"/>
      <c r="S434" s="10"/>
      <c r="U434" s="10"/>
      <c r="V434" s="10"/>
      <c r="W434" s="10"/>
      <c r="Y434" s="10"/>
      <c r="Z434" s="10"/>
      <c r="AA434" s="10"/>
    </row>
    <row r="435" spans="1:27" ht="12.75">
      <c r="A435" s="50">
        <v>38050</v>
      </c>
      <c r="B435" s="51">
        <v>0.2798611111111111</v>
      </c>
      <c r="C435" s="51">
        <v>0.7430555555555555</v>
      </c>
      <c r="E435" s="10"/>
      <c r="F435" s="10"/>
      <c r="G435" s="10"/>
      <c r="I435" s="10"/>
      <c r="J435" s="56">
        <v>0</v>
      </c>
      <c r="K435" s="56">
        <v>0</v>
      </c>
      <c r="M435" s="10"/>
      <c r="N435" s="10"/>
      <c r="O435" s="10"/>
      <c r="Q435" s="10"/>
      <c r="R435" s="10"/>
      <c r="S435" s="10"/>
      <c r="U435" s="10"/>
      <c r="V435" s="10"/>
      <c r="W435" s="10"/>
      <c r="Y435" s="10"/>
      <c r="Z435" s="10"/>
      <c r="AA435" s="10"/>
    </row>
    <row r="436" spans="1:27" ht="12.75">
      <c r="A436" s="50">
        <v>38051</v>
      </c>
      <c r="B436" s="51">
        <v>0.27847222222222223</v>
      </c>
      <c r="C436" s="51">
        <v>0.7444444444444445</v>
      </c>
      <c r="E436" s="10"/>
      <c r="F436" s="10"/>
      <c r="G436" s="10"/>
      <c r="I436" s="10"/>
      <c r="J436" s="56">
        <v>0</v>
      </c>
      <c r="K436" s="56">
        <v>0</v>
      </c>
      <c r="M436" s="10"/>
      <c r="N436" s="10"/>
      <c r="O436" s="10"/>
      <c r="Q436" s="10"/>
      <c r="R436" s="10"/>
      <c r="S436" s="10"/>
      <c r="U436" s="10"/>
      <c r="V436" s="10"/>
      <c r="W436" s="10"/>
      <c r="Y436" s="10"/>
      <c r="Z436" s="10"/>
      <c r="AA436" s="10"/>
    </row>
    <row r="437" spans="1:27" ht="12.75">
      <c r="A437" s="50">
        <v>38052</v>
      </c>
      <c r="B437" s="51">
        <v>0.27708333333333335</v>
      </c>
      <c r="C437" s="51">
        <v>0.7458333333333332</v>
      </c>
      <c r="E437" s="10"/>
      <c r="F437" s="10"/>
      <c r="G437" s="10"/>
      <c r="I437" s="10"/>
      <c r="J437" s="56">
        <v>0</v>
      </c>
      <c r="K437" s="56">
        <v>0</v>
      </c>
      <c r="M437" s="10"/>
      <c r="N437" s="10"/>
      <c r="O437" s="10"/>
      <c r="Q437" s="10"/>
      <c r="R437" s="10"/>
      <c r="S437" s="10"/>
      <c r="U437" s="10"/>
      <c r="V437" s="10"/>
      <c r="W437" s="10"/>
      <c r="Y437" s="10"/>
      <c r="Z437" s="10"/>
      <c r="AA437" s="10"/>
    </row>
    <row r="438" spans="1:27" ht="12.75">
      <c r="A438" s="50">
        <v>38053</v>
      </c>
      <c r="B438" s="51">
        <v>0.275</v>
      </c>
      <c r="C438" s="51">
        <v>0.7472222222222222</v>
      </c>
      <c r="E438" s="10"/>
      <c r="F438" s="10"/>
      <c r="G438" s="10"/>
      <c r="I438" s="10"/>
      <c r="J438" s="56">
        <v>0</v>
      </c>
      <c r="K438" s="56">
        <v>0</v>
      </c>
      <c r="M438" s="10"/>
      <c r="N438" s="10"/>
      <c r="O438" s="10"/>
      <c r="Q438" s="10"/>
      <c r="R438" s="10"/>
      <c r="S438" s="10"/>
      <c r="U438" s="10"/>
      <c r="V438" s="10"/>
      <c r="W438" s="10"/>
      <c r="Y438" s="10"/>
      <c r="Z438" s="10"/>
      <c r="AA438" s="10"/>
    </row>
    <row r="439" spans="1:27" ht="12.75">
      <c r="A439" s="50">
        <v>38054</v>
      </c>
      <c r="B439" s="51">
        <v>0.2736111111111111</v>
      </c>
      <c r="C439" s="51">
        <v>0.7479166666666667</v>
      </c>
      <c r="E439" s="10"/>
      <c r="F439" s="10"/>
      <c r="G439" s="10"/>
      <c r="I439" s="10"/>
      <c r="J439" s="56">
        <v>0</v>
      </c>
      <c r="K439" s="56">
        <v>0</v>
      </c>
      <c r="M439" s="10"/>
      <c r="N439" s="10"/>
      <c r="O439" s="10"/>
      <c r="Q439" s="10"/>
      <c r="R439" s="10"/>
      <c r="S439" s="10"/>
      <c r="U439" s="10"/>
      <c r="V439" s="10"/>
      <c r="W439" s="10"/>
      <c r="Y439" s="10"/>
      <c r="Z439" s="10"/>
      <c r="AA439" s="10"/>
    </row>
    <row r="440" spans="1:27" ht="12.75">
      <c r="A440" s="50">
        <v>38055</v>
      </c>
      <c r="B440" s="51">
        <v>0.2722222222222222</v>
      </c>
      <c r="C440" s="51">
        <v>0.7493055555555556</v>
      </c>
      <c r="E440" s="10"/>
      <c r="F440" s="10"/>
      <c r="G440" s="10"/>
      <c r="I440" s="10"/>
      <c r="J440" s="56">
        <v>0</v>
      </c>
      <c r="K440" s="56">
        <v>0</v>
      </c>
      <c r="M440" s="10"/>
      <c r="N440" s="10"/>
      <c r="O440" s="10"/>
      <c r="Q440" s="10"/>
      <c r="R440" s="10"/>
      <c r="S440" s="10"/>
      <c r="U440" s="10"/>
      <c r="V440" s="10"/>
      <c r="W440" s="10"/>
      <c r="Y440" s="10"/>
      <c r="Z440" s="10"/>
      <c r="AA440" s="10"/>
    </row>
    <row r="441" spans="1:27" ht="12.75">
      <c r="A441" s="50">
        <v>38056</v>
      </c>
      <c r="B441" s="51">
        <v>0.2701388888888889</v>
      </c>
      <c r="C441" s="51">
        <v>0.7506944444444444</v>
      </c>
      <c r="E441" s="10"/>
      <c r="F441" s="10"/>
      <c r="G441" s="10"/>
      <c r="I441" s="10"/>
      <c r="J441" s="56">
        <v>0</v>
      </c>
      <c r="K441" s="56">
        <v>0</v>
      </c>
      <c r="M441" s="10"/>
      <c r="N441" s="10"/>
      <c r="O441" s="10"/>
      <c r="Q441" s="10"/>
      <c r="R441" s="10"/>
      <c r="S441" s="10"/>
      <c r="U441" s="10"/>
      <c r="V441" s="10"/>
      <c r="W441" s="10"/>
      <c r="Y441" s="10"/>
      <c r="Z441" s="10"/>
      <c r="AA441" s="10"/>
    </row>
    <row r="442" spans="1:27" ht="12.75">
      <c r="A442" s="50">
        <v>38057</v>
      </c>
      <c r="B442" s="51">
        <v>0.26875</v>
      </c>
      <c r="C442" s="51">
        <v>0.7520833333333333</v>
      </c>
      <c r="E442" s="10"/>
      <c r="F442" s="10"/>
      <c r="G442" s="10"/>
      <c r="I442" s="10"/>
      <c r="J442" s="56">
        <v>0</v>
      </c>
      <c r="K442" s="56">
        <v>0</v>
      </c>
      <c r="M442" s="10"/>
      <c r="N442" s="10"/>
      <c r="O442" s="10"/>
      <c r="Q442" s="10"/>
      <c r="R442" s="10"/>
      <c r="S442" s="10"/>
      <c r="U442" s="10"/>
      <c r="V442" s="10"/>
      <c r="W442" s="10"/>
      <c r="Y442" s="10"/>
      <c r="Z442" s="10"/>
      <c r="AA442" s="10"/>
    </row>
    <row r="443" spans="1:27" ht="12.75">
      <c r="A443" s="50">
        <v>38058</v>
      </c>
      <c r="B443" s="51">
        <v>0.2673611111111111</v>
      </c>
      <c r="C443" s="51">
        <v>0.7534722222222222</v>
      </c>
      <c r="E443" s="10"/>
      <c r="F443" s="10"/>
      <c r="G443" s="10"/>
      <c r="I443" s="10"/>
      <c r="J443" s="56">
        <v>0</v>
      </c>
      <c r="K443" s="56">
        <v>0</v>
      </c>
      <c r="M443" s="10"/>
      <c r="N443" s="10"/>
      <c r="O443" s="10"/>
      <c r="Q443" s="10"/>
      <c r="R443" s="10"/>
      <c r="S443" s="10"/>
      <c r="U443" s="10"/>
      <c r="V443" s="10"/>
      <c r="W443" s="10"/>
      <c r="Y443" s="10"/>
      <c r="Z443" s="10"/>
      <c r="AA443" s="10"/>
    </row>
    <row r="444" spans="1:27" ht="12.75">
      <c r="A444" s="50">
        <v>38059</v>
      </c>
      <c r="B444" s="51">
        <v>0.2652777777777778</v>
      </c>
      <c r="C444" s="51">
        <v>0.7541666666666668</v>
      </c>
      <c r="E444" s="10"/>
      <c r="F444" s="10"/>
      <c r="G444" s="10"/>
      <c r="I444" s="10"/>
      <c r="J444" s="56">
        <v>0</v>
      </c>
      <c r="K444" s="56">
        <v>0</v>
      </c>
      <c r="M444" s="10"/>
      <c r="N444" s="10"/>
      <c r="O444" s="10"/>
      <c r="Q444" s="10"/>
      <c r="R444" s="10"/>
      <c r="S444" s="10"/>
      <c r="U444" s="10"/>
      <c r="V444" s="10"/>
      <c r="W444" s="10"/>
      <c r="Y444" s="10"/>
      <c r="Z444" s="10"/>
      <c r="AA444" s="10"/>
    </row>
    <row r="445" spans="1:27" ht="12.75">
      <c r="A445" s="50">
        <v>38060</v>
      </c>
      <c r="B445" s="51">
        <v>0.2638888888888889</v>
      </c>
      <c r="C445" s="51">
        <v>0.7555555555555555</v>
      </c>
      <c r="E445" s="10"/>
      <c r="F445" s="10"/>
      <c r="G445" s="10"/>
      <c r="I445" s="10"/>
      <c r="J445" s="56">
        <v>0</v>
      </c>
      <c r="K445" s="56">
        <v>0</v>
      </c>
      <c r="M445" s="10"/>
      <c r="N445" s="10"/>
      <c r="O445" s="10"/>
      <c r="Q445" s="10"/>
      <c r="R445" s="10"/>
      <c r="S445" s="10"/>
      <c r="U445" s="10"/>
      <c r="V445" s="10"/>
      <c r="W445" s="10"/>
      <c r="Y445" s="10"/>
      <c r="Z445" s="10"/>
      <c r="AA445" s="10"/>
    </row>
    <row r="446" spans="1:27" ht="12.75">
      <c r="A446" s="50">
        <v>38061</v>
      </c>
      <c r="B446" s="51">
        <v>0.2625</v>
      </c>
      <c r="C446" s="51">
        <v>0.7569444444444445</v>
      </c>
      <c r="E446" s="10"/>
      <c r="F446" s="10"/>
      <c r="G446" s="10"/>
      <c r="I446" s="10"/>
      <c r="J446" s="56">
        <v>0</v>
      </c>
      <c r="K446" s="56">
        <v>0</v>
      </c>
      <c r="M446" s="10"/>
      <c r="N446" s="10"/>
      <c r="O446" s="10"/>
      <c r="Q446" s="10"/>
      <c r="R446" s="10"/>
      <c r="S446" s="10"/>
      <c r="U446" s="10"/>
      <c r="V446" s="10"/>
      <c r="W446" s="10"/>
      <c r="Y446" s="10"/>
      <c r="Z446" s="10"/>
      <c r="AA446" s="10"/>
    </row>
    <row r="447" spans="1:27" ht="12.75">
      <c r="A447" s="50">
        <v>38062</v>
      </c>
      <c r="B447" s="51">
        <v>0.2604166666666667</v>
      </c>
      <c r="C447" s="51">
        <v>0.7583333333333333</v>
      </c>
      <c r="E447" s="10"/>
      <c r="F447" s="10"/>
      <c r="G447" s="10"/>
      <c r="I447" s="10"/>
      <c r="J447" s="56">
        <v>0</v>
      </c>
      <c r="K447" s="56">
        <v>0</v>
      </c>
      <c r="M447" s="10"/>
      <c r="N447" s="10"/>
      <c r="O447" s="10"/>
      <c r="Q447" s="10"/>
      <c r="R447" s="10"/>
      <c r="S447" s="10"/>
      <c r="U447" s="10"/>
      <c r="V447" s="10"/>
      <c r="W447" s="10"/>
      <c r="Y447" s="10"/>
      <c r="Z447" s="10"/>
      <c r="AA447" s="10"/>
    </row>
    <row r="448" spans="1:27" ht="12.75">
      <c r="A448" s="50">
        <v>38063</v>
      </c>
      <c r="B448" s="51">
        <v>0.2590277777777778</v>
      </c>
      <c r="C448" s="51">
        <v>0.7597222222222223</v>
      </c>
      <c r="E448" s="10"/>
      <c r="F448" s="10"/>
      <c r="G448" s="10"/>
      <c r="I448" s="10"/>
      <c r="J448" s="56">
        <v>0</v>
      </c>
      <c r="K448" s="56">
        <v>0</v>
      </c>
      <c r="M448" s="10"/>
      <c r="N448" s="10"/>
      <c r="O448" s="10"/>
      <c r="Q448" s="10"/>
      <c r="R448" s="10"/>
      <c r="S448" s="10"/>
      <c r="U448" s="10"/>
      <c r="V448" s="10"/>
      <c r="W448" s="10"/>
      <c r="Y448" s="10"/>
      <c r="Z448" s="10"/>
      <c r="AA448" s="10"/>
    </row>
    <row r="449" spans="1:27" ht="12.75">
      <c r="A449" s="50">
        <v>38064</v>
      </c>
      <c r="B449" s="51">
        <v>0.2576388888888889</v>
      </c>
      <c r="C449" s="51">
        <v>0.7604166666666666</v>
      </c>
      <c r="E449" s="10"/>
      <c r="F449" s="10"/>
      <c r="G449" s="10"/>
      <c r="I449" s="10"/>
      <c r="J449" s="56">
        <v>0</v>
      </c>
      <c r="K449" s="56">
        <v>0</v>
      </c>
      <c r="M449" s="10"/>
      <c r="N449" s="10"/>
      <c r="O449" s="10"/>
      <c r="Q449" s="10"/>
      <c r="R449" s="10"/>
      <c r="S449" s="10"/>
      <c r="U449" s="10"/>
      <c r="V449" s="10"/>
      <c r="W449" s="10"/>
      <c r="Y449" s="10"/>
      <c r="Z449" s="10"/>
      <c r="AA449" s="10"/>
    </row>
    <row r="450" spans="1:27" ht="12.75">
      <c r="A450" s="50">
        <v>38065</v>
      </c>
      <c r="B450" s="51">
        <v>0.2555555555555556</v>
      </c>
      <c r="C450" s="51">
        <v>0.7618055555555556</v>
      </c>
      <c r="E450" s="10"/>
      <c r="F450" s="10"/>
      <c r="G450" s="10"/>
      <c r="I450" s="10"/>
      <c r="J450" s="56">
        <v>0</v>
      </c>
      <c r="K450" s="56">
        <v>0</v>
      </c>
      <c r="M450" s="10"/>
      <c r="N450" s="10"/>
      <c r="O450" s="10"/>
      <c r="Q450" s="10"/>
      <c r="R450" s="10"/>
      <c r="S450" s="10"/>
      <c r="U450" s="10"/>
      <c r="V450" s="10"/>
      <c r="W450" s="10"/>
      <c r="Y450" s="10"/>
      <c r="Z450" s="10"/>
      <c r="AA450" s="10"/>
    </row>
    <row r="451" spans="1:27" ht="12.75">
      <c r="A451" s="50">
        <v>38066</v>
      </c>
      <c r="B451" s="51">
        <v>0.25416666666666665</v>
      </c>
      <c r="C451" s="51">
        <v>0.7631944444444444</v>
      </c>
      <c r="E451" s="10"/>
      <c r="F451" s="10"/>
      <c r="G451" s="10"/>
      <c r="I451" s="10"/>
      <c r="J451" s="56">
        <v>0</v>
      </c>
      <c r="K451" s="56">
        <v>0</v>
      </c>
      <c r="M451" s="10"/>
      <c r="N451" s="10"/>
      <c r="O451" s="10"/>
      <c r="Q451" s="10"/>
      <c r="R451" s="10"/>
      <c r="S451" s="10"/>
      <c r="U451" s="10"/>
      <c r="V451" s="10"/>
      <c r="W451" s="10"/>
      <c r="Y451" s="10"/>
      <c r="Z451" s="10"/>
      <c r="AA451" s="10"/>
    </row>
    <row r="452" spans="1:27" ht="12.75">
      <c r="A452" s="50">
        <v>38067</v>
      </c>
      <c r="B452" s="51">
        <v>0.2520833333333333</v>
      </c>
      <c r="C452" s="51">
        <v>0.7645833333333334</v>
      </c>
      <c r="E452" s="10"/>
      <c r="F452" s="10"/>
      <c r="G452" s="10"/>
      <c r="I452" s="10"/>
      <c r="J452" s="56">
        <v>0</v>
      </c>
      <c r="K452" s="56">
        <v>0</v>
      </c>
      <c r="M452" s="10"/>
      <c r="N452" s="10"/>
      <c r="O452" s="10"/>
      <c r="Q452" s="10"/>
      <c r="R452" s="10"/>
      <c r="S452" s="10"/>
      <c r="U452" s="10"/>
      <c r="V452" s="10"/>
      <c r="W452" s="10"/>
      <c r="Y452" s="10"/>
      <c r="Z452" s="10"/>
      <c r="AA452" s="10"/>
    </row>
    <row r="453" spans="1:27" ht="12.75">
      <c r="A453" s="50">
        <v>38068</v>
      </c>
      <c r="B453" s="51">
        <v>0.25069444444444444</v>
      </c>
      <c r="C453" s="51">
        <v>0.7652777777777778</v>
      </c>
      <c r="E453" s="10"/>
      <c r="F453" s="10"/>
      <c r="G453" s="10"/>
      <c r="I453" s="10"/>
      <c r="J453" s="56">
        <v>0</v>
      </c>
      <c r="K453" s="56">
        <v>0</v>
      </c>
      <c r="M453" s="10"/>
      <c r="N453" s="10"/>
      <c r="O453" s="10"/>
      <c r="Q453" s="10"/>
      <c r="R453" s="10"/>
      <c r="S453" s="10"/>
      <c r="U453" s="10"/>
      <c r="V453" s="10"/>
      <c r="W453" s="10"/>
      <c r="Y453" s="10"/>
      <c r="Z453" s="10"/>
      <c r="AA453" s="10"/>
    </row>
    <row r="454" spans="1:27" ht="12.75">
      <c r="A454" s="50">
        <v>38069</v>
      </c>
      <c r="B454" s="51">
        <v>0.24930555555555556</v>
      </c>
      <c r="C454" s="51">
        <v>0.7666666666666666</v>
      </c>
      <c r="E454" s="10"/>
      <c r="F454" s="10"/>
      <c r="G454" s="10"/>
      <c r="I454" s="10"/>
      <c r="J454" s="56">
        <v>0</v>
      </c>
      <c r="K454" s="56">
        <v>0</v>
      </c>
      <c r="M454" s="10"/>
      <c r="N454" s="10"/>
      <c r="O454" s="10"/>
      <c r="Q454" s="10"/>
      <c r="R454" s="10"/>
      <c r="S454" s="10"/>
      <c r="U454" s="10"/>
      <c r="V454" s="10"/>
      <c r="W454" s="10"/>
      <c r="Y454" s="10"/>
      <c r="Z454" s="10"/>
      <c r="AA454" s="10"/>
    </row>
    <row r="455" spans="1:27" ht="12.75">
      <c r="A455" s="50">
        <v>38070</v>
      </c>
      <c r="B455" s="51">
        <v>0.24722222222222223</v>
      </c>
      <c r="C455" s="51">
        <v>0.7680555555555556</v>
      </c>
      <c r="E455" s="10"/>
      <c r="F455" s="10"/>
      <c r="G455" s="10"/>
      <c r="I455" s="10"/>
      <c r="J455" s="56">
        <v>0</v>
      </c>
      <c r="K455" s="56">
        <v>0</v>
      </c>
      <c r="M455" s="10"/>
      <c r="N455" s="10"/>
      <c r="O455" s="10"/>
      <c r="Q455" s="10"/>
      <c r="R455" s="10"/>
      <c r="S455" s="10"/>
      <c r="U455" s="10"/>
      <c r="V455" s="10"/>
      <c r="W455" s="10"/>
      <c r="Y455" s="10"/>
      <c r="Z455" s="10"/>
      <c r="AA455" s="10"/>
    </row>
    <row r="456" spans="1:27" ht="12.75">
      <c r="A456" s="50">
        <v>38071</v>
      </c>
      <c r="B456" s="51">
        <v>0.24583333333333335</v>
      </c>
      <c r="C456" s="51">
        <v>0.7694444444444444</v>
      </c>
      <c r="E456" s="10"/>
      <c r="F456" s="10"/>
      <c r="G456" s="10"/>
      <c r="I456" s="10"/>
      <c r="J456" s="56">
        <v>0</v>
      </c>
      <c r="K456" s="56">
        <v>0</v>
      </c>
      <c r="M456" s="10"/>
      <c r="N456" s="10"/>
      <c r="O456" s="10"/>
      <c r="Q456" s="10"/>
      <c r="R456" s="10"/>
      <c r="S456" s="10"/>
      <c r="U456" s="10"/>
      <c r="V456" s="10"/>
      <c r="W456" s="10"/>
      <c r="Y456" s="10"/>
      <c r="Z456" s="10"/>
      <c r="AA456" s="10"/>
    </row>
    <row r="457" spans="1:27" ht="12.75">
      <c r="A457" s="50">
        <v>38072</v>
      </c>
      <c r="B457" s="51">
        <v>0.24444444444444446</v>
      </c>
      <c r="C457" s="51">
        <v>0.7708333333333334</v>
      </c>
      <c r="E457" s="10"/>
      <c r="F457" s="10"/>
      <c r="G457" s="10"/>
      <c r="I457" s="10"/>
      <c r="J457" s="56">
        <v>0</v>
      </c>
      <c r="K457" s="56">
        <v>0</v>
      </c>
      <c r="M457" s="10"/>
      <c r="N457" s="10"/>
      <c r="O457" s="10"/>
      <c r="Q457" s="10"/>
      <c r="R457" s="10"/>
      <c r="S457" s="10"/>
      <c r="U457" s="10"/>
      <c r="V457" s="10"/>
      <c r="W457" s="10"/>
      <c r="Y457" s="10"/>
      <c r="Z457" s="10"/>
      <c r="AA457" s="10"/>
    </row>
    <row r="458" spans="1:27" ht="12.75">
      <c r="A458" s="50">
        <v>38073</v>
      </c>
      <c r="B458" s="51">
        <v>0.2423611111111111</v>
      </c>
      <c r="C458" s="51">
        <v>0.7715277777777777</v>
      </c>
      <c r="E458" s="10"/>
      <c r="F458" s="10"/>
      <c r="G458" s="10"/>
      <c r="I458" s="10"/>
      <c r="J458" s="56">
        <v>0</v>
      </c>
      <c r="K458" s="56">
        <v>0</v>
      </c>
      <c r="M458" s="10"/>
      <c r="N458" s="10"/>
      <c r="O458" s="10"/>
      <c r="Q458" s="10"/>
      <c r="R458" s="10"/>
      <c r="S458" s="10"/>
      <c r="U458" s="10"/>
      <c r="V458" s="10"/>
      <c r="W458" s="10"/>
      <c r="Y458" s="10"/>
      <c r="Z458" s="10"/>
      <c r="AA458" s="10"/>
    </row>
    <row r="459" spans="1:27" ht="12.75">
      <c r="A459" s="50">
        <v>38074</v>
      </c>
      <c r="B459" s="51">
        <v>0.24097222222222223</v>
      </c>
      <c r="C459" s="51">
        <v>0.7729166666666667</v>
      </c>
      <c r="E459" s="10"/>
      <c r="F459" s="10"/>
      <c r="G459" s="10"/>
      <c r="I459" s="10"/>
      <c r="J459" s="56">
        <v>0</v>
      </c>
      <c r="K459" s="56">
        <v>0</v>
      </c>
      <c r="M459" s="10"/>
      <c r="N459" s="10"/>
      <c r="O459" s="10"/>
      <c r="Q459" s="10"/>
      <c r="R459" s="10"/>
      <c r="S459" s="10"/>
      <c r="U459" s="10"/>
      <c r="V459" s="10"/>
      <c r="W459" s="10"/>
      <c r="Y459" s="10"/>
      <c r="Z459" s="10"/>
      <c r="AA459" s="10"/>
    </row>
    <row r="460" spans="1:27" ht="12.75">
      <c r="A460" s="50">
        <v>38075</v>
      </c>
      <c r="B460" s="51">
        <v>0.2388888888888889</v>
      </c>
      <c r="C460" s="51">
        <v>0.7743055555555555</v>
      </c>
      <c r="E460" s="10"/>
      <c r="F460" s="10"/>
      <c r="G460" s="10"/>
      <c r="I460" s="10"/>
      <c r="J460" s="56">
        <v>0</v>
      </c>
      <c r="K460" s="56">
        <v>0</v>
      </c>
      <c r="M460" s="10"/>
      <c r="N460" s="10"/>
      <c r="O460" s="10"/>
      <c r="Q460" s="10"/>
      <c r="R460" s="10"/>
      <c r="S460" s="10"/>
      <c r="U460" s="10"/>
      <c r="V460" s="10"/>
      <c r="W460" s="10"/>
      <c r="Y460" s="10"/>
      <c r="Z460" s="10"/>
      <c r="AA460" s="10"/>
    </row>
    <row r="461" spans="1:27" ht="12.75">
      <c r="A461" s="50">
        <v>38076</v>
      </c>
      <c r="B461" s="51">
        <v>0.2375</v>
      </c>
      <c r="C461" s="51">
        <v>0.7756944444444445</v>
      </c>
      <c r="E461" s="10"/>
      <c r="F461" s="10"/>
      <c r="G461" s="10"/>
      <c r="I461" s="10"/>
      <c r="J461" s="56">
        <v>0</v>
      </c>
      <c r="K461" s="56">
        <v>0</v>
      </c>
      <c r="M461" s="10"/>
      <c r="N461" s="10"/>
      <c r="O461" s="10"/>
      <c r="Q461" s="10"/>
      <c r="R461" s="10"/>
      <c r="S461" s="10"/>
      <c r="U461" s="10"/>
      <c r="V461" s="10"/>
      <c r="W461" s="10"/>
      <c r="Y461" s="10"/>
      <c r="Z461" s="10"/>
      <c r="AA461" s="10"/>
    </row>
    <row r="462" spans="1:27" ht="12.75">
      <c r="A462" s="50">
        <v>38077</v>
      </c>
      <c r="B462" s="51">
        <v>0.2777777777777778</v>
      </c>
      <c r="C462" s="51">
        <v>0.8180555555555555</v>
      </c>
      <c r="E462" s="10"/>
      <c r="F462" s="10"/>
      <c r="G462" s="10"/>
      <c r="I462" s="10"/>
      <c r="J462" s="56">
        <v>0</v>
      </c>
      <c r="K462" s="56">
        <v>0</v>
      </c>
      <c r="M462" s="10"/>
      <c r="N462" s="10"/>
      <c r="O462" s="10"/>
      <c r="Q462" s="10"/>
      <c r="R462" s="10"/>
      <c r="S462" s="10"/>
      <c r="U462" s="10"/>
      <c r="V462" s="10"/>
      <c r="W462" s="10"/>
      <c r="Y462" s="10"/>
      <c r="Z462" s="10"/>
      <c r="AA462" s="10"/>
    </row>
    <row r="463" spans="1:27" ht="12.75">
      <c r="A463" s="50">
        <v>38078</v>
      </c>
      <c r="B463" s="51">
        <v>0.27569444444444446</v>
      </c>
      <c r="C463" s="51">
        <v>0.8194444444444445</v>
      </c>
      <c r="E463" s="10"/>
      <c r="F463" s="10"/>
      <c r="G463" s="10"/>
      <c r="I463" s="10"/>
      <c r="J463" s="56">
        <v>0</v>
      </c>
      <c r="K463" s="56">
        <v>0</v>
      </c>
      <c r="M463" s="10"/>
      <c r="N463" s="10"/>
      <c r="O463" s="10"/>
      <c r="Q463" s="10"/>
      <c r="R463" s="10"/>
      <c r="S463" s="10"/>
      <c r="U463" s="10"/>
      <c r="V463" s="10"/>
      <c r="W463" s="10"/>
      <c r="Y463" s="10"/>
      <c r="Z463" s="10"/>
      <c r="AA463" s="10"/>
    </row>
    <row r="464" spans="1:27" ht="12.75">
      <c r="A464" s="50">
        <v>38079</v>
      </c>
      <c r="B464" s="51">
        <v>0.2743055555555555</v>
      </c>
      <c r="C464" s="51">
        <v>0.8208333333333333</v>
      </c>
      <c r="E464" s="10"/>
      <c r="F464" s="10"/>
      <c r="G464" s="10"/>
      <c r="I464" s="10"/>
      <c r="J464" s="56">
        <v>0</v>
      </c>
      <c r="K464" s="56">
        <v>0</v>
      </c>
      <c r="M464" s="10"/>
      <c r="N464" s="10"/>
      <c r="O464" s="10"/>
      <c r="Q464" s="10"/>
      <c r="R464" s="10"/>
      <c r="S464" s="10"/>
      <c r="U464" s="10"/>
      <c r="V464" s="10"/>
      <c r="W464" s="10"/>
      <c r="Y464" s="10"/>
      <c r="Z464" s="10"/>
      <c r="AA464" s="10"/>
    </row>
    <row r="465" spans="1:27" ht="12.75">
      <c r="A465" s="50">
        <v>38080</v>
      </c>
      <c r="B465" s="51">
        <v>0.27291666666666664</v>
      </c>
      <c r="C465" s="51">
        <v>0.8222222222222223</v>
      </c>
      <c r="E465" s="10"/>
      <c r="F465" s="10"/>
      <c r="G465" s="10"/>
      <c r="I465" s="10"/>
      <c r="J465" s="56">
        <v>0</v>
      </c>
      <c r="K465" s="56">
        <v>0</v>
      </c>
      <c r="M465" s="10"/>
      <c r="N465" s="10"/>
      <c r="O465" s="10"/>
      <c r="Q465" s="10"/>
      <c r="R465" s="10"/>
      <c r="S465" s="10"/>
      <c r="U465" s="10"/>
      <c r="V465" s="10"/>
      <c r="W465" s="10"/>
      <c r="Y465" s="10"/>
      <c r="Z465" s="10"/>
      <c r="AA465" s="10"/>
    </row>
    <row r="466" spans="1:27" ht="12.75">
      <c r="A466" s="50">
        <v>38081</v>
      </c>
      <c r="B466" s="51">
        <v>0.2708333333333333</v>
      </c>
      <c r="C466" s="51">
        <v>0.8229166666666666</v>
      </c>
      <c r="E466" s="10"/>
      <c r="F466" s="10"/>
      <c r="G466" s="10"/>
      <c r="I466" s="10"/>
      <c r="J466" s="56">
        <v>0</v>
      </c>
      <c r="K466" s="56">
        <v>0</v>
      </c>
      <c r="M466" s="10"/>
      <c r="N466" s="10"/>
      <c r="O466" s="10"/>
      <c r="Q466" s="10"/>
      <c r="R466" s="10"/>
      <c r="S466" s="10"/>
      <c r="U466" s="10"/>
      <c r="V466" s="10"/>
      <c r="W466" s="10"/>
      <c r="Y466" s="10"/>
      <c r="Z466" s="10"/>
      <c r="AA466" s="10"/>
    </row>
    <row r="467" spans="1:27" ht="12.75">
      <c r="A467" s="50">
        <v>38082</v>
      </c>
      <c r="B467" s="51">
        <v>0.26944444444444443</v>
      </c>
      <c r="C467" s="51">
        <v>0.8243055555555556</v>
      </c>
      <c r="E467" s="10"/>
      <c r="F467" s="10"/>
      <c r="G467" s="10"/>
      <c r="I467" s="10"/>
      <c r="J467" s="56">
        <v>0</v>
      </c>
      <c r="K467" s="56">
        <v>0</v>
      </c>
      <c r="M467" s="10"/>
      <c r="N467" s="10"/>
      <c r="O467" s="10"/>
      <c r="Q467" s="10"/>
      <c r="R467" s="10"/>
      <c r="S467" s="10"/>
      <c r="U467" s="10"/>
      <c r="V467" s="10"/>
      <c r="W467" s="10"/>
      <c r="Y467" s="10"/>
      <c r="Z467" s="10"/>
      <c r="AA467" s="10"/>
    </row>
    <row r="468" spans="1:27" ht="12.75">
      <c r="A468" s="50">
        <v>38083</v>
      </c>
      <c r="B468" s="51">
        <v>0.26805555555555555</v>
      </c>
      <c r="C468" s="51">
        <v>0.8256944444444444</v>
      </c>
      <c r="E468" s="10"/>
      <c r="F468" s="10"/>
      <c r="G468" s="10"/>
      <c r="I468" s="10"/>
      <c r="J468" s="56">
        <v>0</v>
      </c>
      <c r="K468" s="56">
        <v>0</v>
      </c>
      <c r="M468" s="10"/>
      <c r="N468" s="10"/>
      <c r="O468" s="10"/>
      <c r="Q468" s="10"/>
      <c r="R468" s="10"/>
      <c r="S468" s="10"/>
      <c r="U468" s="10"/>
      <c r="V468" s="10"/>
      <c r="W468" s="10"/>
      <c r="Y468" s="10"/>
      <c r="Z468" s="10"/>
      <c r="AA468" s="10"/>
    </row>
    <row r="469" spans="1:27" ht="12.75">
      <c r="A469" s="50">
        <v>38084</v>
      </c>
      <c r="B469" s="51">
        <v>0.2659722222222222</v>
      </c>
      <c r="C469" s="51">
        <v>0.8270833333333334</v>
      </c>
      <c r="E469" s="10"/>
      <c r="F469" s="10"/>
      <c r="G469" s="10"/>
      <c r="I469" s="10"/>
      <c r="J469" s="56">
        <v>0</v>
      </c>
      <c r="K469" s="56">
        <v>0</v>
      </c>
      <c r="M469" s="10"/>
      <c r="N469" s="10"/>
      <c r="O469" s="10"/>
      <c r="Q469" s="10"/>
      <c r="R469" s="10"/>
      <c r="S469" s="10"/>
      <c r="U469" s="10"/>
      <c r="V469" s="10"/>
      <c r="W469" s="10"/>
      <c r="Y469" s="10"/>
      <c r="Z469" s="10"/>
      <c r="AA469" s="10"/>
    </row>
    <row r="470" spans="1:27" ht="12.75">
      <c r="A470" s="50">
        <v>38085</v>
      </c>
      <c r="B470" s="51">
        <v>0.26458333333333334</v>
      </c>
      <c r="C470" s="51">
        <v>0.8277777777777778</v>
      </c>
      <c r="E470" s="10"/>
      <c r="F470" s="10"/>
      <c r="G470" s="10"/>
      <c r="I470" s="10"/>
      <c r="J470" s="56">
        <v>0</v>
      </c>
      <c r="K470" s="56">
        <v>0</v>
      </c>
      <c r="M470" s="10"/>
      <c r="N470" s="10"/>
      <c r="O470" s="10"/>
      <c r="Q470" s="10"/>
      <c r="R470" s="10"/>
      <c r="S470" s="10"/>
      <c r="U470" s="10"/>
      <c r="V470" s="10"/>
      <c r="W470" s="10"/>
      <c r="Y470" s="10"/>
      <c r="Z470" s="10"/>
      <c r="AA470" s="10"/>
    </row>
    <row r="471" spans="1:27" ht="12.75">
      <c r="A471" s="50">
        <v>38086</v>
      </c>
      <c r="B471" s="51">
        <v>0.26319444444444445</v>
      </c>
      <c r="C471" s="51">
        <v>0.8291666666666666</v>
      </c>
      <c r="E471" s="10"/>
      <c r="F471" s="10"/>
      <c r="G471" s="10"/>
      <c r="I471" s="10"/>
      <c r="J471" s="56">
        <v>0</v>
      </c>
      <c r="K471" s="56">
        <v>0</v>
      </c>
      <c r="M471" s="10"/>
      <c r="N471" s="10"/>
      <c r="O471" s="10"/>
      <c r="Q471" s="10"/>
      <c r="R471" s="10"/>
      <c r="S471" s="10"/>
      <c r="U471" s="10"/>
      <c r="V471" s="10"/>
      <c r="W471" s="10"/>
      <c r="Y471" s="10"/>
      <c r="Z471" s="10"/>
      <c r="AA471" s="10"/>
    </row>
    <row r="472" spans="1:27" ht="12.75">
      <c r="A472" s="50">
        <v>38087</v>
      </c>
      <c r="B472" s="51">
        <v>0.26180555555555557</v>
      </c>
      <c r="C472" s="51">
        <v>0.8305555555555556</v>
      </c>
      <c r="E472" s="10"/>
      <c r="F472" s="10"/>
      <c r="G472" s="10"/>
      <c r="I472" s="10"/>
      <c r="J472" s="56">
        <v>0</v>
      </c>
      <c r="K472" s="56">
        <v>0</v>
      </c>
      <c r="M472" s="10"/>
      <c r="N472" s="10"/>
      <c r="O472" s="10"/>
      <c r="Q472" s="10"/>
      <c r="R472" s="10"/>
      <c r="S472" s="10"/>
      <c r="U472" s="10"/>
      <c r="V472" s="10"/>
      <c r="W472" s="10"/>
      <c r="Y472" s="10"/>
      <c r="Z472" s="10"/>
      <c r="AA472" s="10"/>
    </row>
    <row r="473" spans="1:27" ht="12.75">
      <c r="A473" s="50">
        <v>38088</v>
      </c>
      <c r="B473" s="51">
        <v>0.25972222222222224</v>
      </c>
      <c r="C473" s="51">
        <v>0.8319444444444444</v>
      </c>
      <c r="E473" s="10"/>
      <c r="F473" s="10"/>
      <c r="G473" s="10"/>
      <c r="I473" s="10"/>
      <c r="J473" s="56">
        <v>0</v>
      </c>
      <c r="K473" s="56">
        <v>0</v>
      </c>
      <c r="M473" s="10"/>
      <c r="N473" s="10"/>
      <c r="O473" s="10"/>
      <c r="Q473" s="10"/>
      <c r="R473" s="10"/>
      <c r="S473" s="10"/>
      <c r="U473" s="10"/>
      <c r="V473" s="10"/>
      <c r="W473" s="10"/>
      <c r="Y473" s="10"/>
      <c r="Z473" s="10"/>
      <c r="AA473" s="10"/>
    </row>
    <row r="474" spans="1:27" ht="12.75">
      <c r="A474" s="50">
        <v>38089</v>
      </c>
      <c r="B474" s="51">
        <v>0.25833333333333336</v>
      </c>
      <c r="C474" s="51">
        <v>0.8326388888888889</v>
      </c>
      <c r="E474" s="10"/>
      <c r="F474" s="10"/>
      <c r="G474" s="10"/>
      <c r="I474" s="10"/>
      <c r="J474" s="56">
        <v>0</v>
      </c>
      <c r="K474" s="56">
        <v>0</v>
      </c>
      <c r="M474" s="10"/>
      <c r="N474" s="10"/>
      <c r="O474" s="10"/>
      <c r="Q474" s="10"/>
      <c r="R474" s="10"/>
      <c r="S474" s="10"/>
      <c r="U474" s="10"/>
      <c r="V474" s="10"/>
      <c r="W474" s="10"/>
      <c r="Y474" s="10"/>
      <c r="Z474" s="10"/>
      <c r="AA474" s="10"/>
    </row>
    <row r="475" spans="1:27" ht="12.75">
      <c r="A475" s="50">
        <v>38090</v>
      </c>
      <c r="B475" s="51">
        <v>0.2569444444444445</v>
      </c>
      <c r="C475" s="51">
        <v>0.8340277777777777</v>
      </c>
      <c r="E475" s="10"/>
      <c r="F475" s="10"/>
      <c r="G475" s="10"/>
      <c r="I475" s="10"/>
      <c r="J475" s="56">
        <v>0</v>
      </c>
      <c r="K475" s="56">
        <v>0</v>
      </c>
      <c r="M475" s="10"/>
      <c r="N475" s="10"/>
      <c r="O475" s="10"/>
      <c r="Q475" s="10"/>
      <c r="R475" s="10"/>
      <c r="S475" s="10"/>
      <c r="U475" s="10"/>
      <c r="V475" s="10"/>
      <c r="W475" s="10"/>
      <c r="Y475" s="10"/>
      <c r="Z475" s="10"/>
      <c r="AA475" s="10"/>
    </row>
    <row r="476" spans="1:27" ht="12.75">
      <c r="A476" s="50">
        <v>38091</v>
      </c>
      <c r="B476" s="51">
        <v>0.2548611111111111</v>
      </c>
      <c r="C476" s="51">
        <v>0.8354166666666667</v>
      </c>
      <c r="E476" s="10"/>
      <c r="F476" s="10"/>
      <c r="G476" s="10"/>
      <c r="I476" s="10"/>
      <c r="J476" s="56">
        <v>0</v>
      </c>
      <c r="K476" s="56">
        <v>0</v>
      </c>
      <c r="M476" s="10"/>
      <c r="N476" s="10"/>
      <c r="O476" s="10"/>
      <c r="Q476" s="10"/>
      <c r="R476" s="10"/>
      <c r="S476" s="10"/>
      <c r="U476" s="10"/>
      <c r="V476" s="10"/>
      <c r="W476" s="10"/>
      <c r="Y476" s="10"/>
      <c r="Z476" s="10"/>
      <c r="AA476" s="10"/>
    </row>
    <row r="477" spans="1:27" ht="12.75">
      <c r="A477" s="50">
        <v>38092</v>
      </c>
      <c r="B477" s="51">
        <v>0.2534722222222222</v>
      </c>
      <c r="C477" s="51">
        <v>0.8368055555555555</v>
      </c>
      <c r="E477" s="10"/>
      <c r="F477" s="10"/>
      <c r="G477" s="10"/>
      <c r="I477" s="10"/>
      <c r="J477" s="56">
        <v>0</v>
      </c>
      <c r="K477" s="56">
        <v>0</v>
      </c>
      <c r="M477" s="10"/>
      <c r="N477" s="10"/>
      <c r="O477" s="10"/>
      <c r="Q477" s="10"/>
      <c r="R477" s="10"/>
      <c r="S477" s="10"/>
      <c r="U477" s="10"/>
      <c r="V477" s="10"/>
      <c r="W477" s="10"/>
      <c r="Y477" s="10"/>
      <c r="Z477" s="10"/>
      <c r="AA477" s="10"/>
    </row>
    <row r="478" spans="1:27" ht="12.75">
      <c r="A478" s="50">
        <v>38093</v>
      </c>
      <c r="B478" s="51">
        <v>0.2520833333333333</v>
      </c>
      <c r="C478" s="51">
        <v>0.8375</v>
      </c>
      <c r="E478" s="10"/>
      <c r="F478" s="10"/>
      <c r="G478" s="10"/>
      <c r="I478" s="10"/>
      <c r="J478" s="56">
        <v>0</v>
      </c>
      <c r="K478" s="56">
        <v>0</v>
      </c>
      <c r="M478" s="10"/>
      <c r="N478" s="10"/>
      <c r="O478" s="10"/>
      <c r="Q478" s="10"/>
      <c r="R478" s="10"/>
      <c r="S478" s="10"/>
      <c r="U478" s="10"/>
      <c r="V478" s="10"/>
      <c r="W478" s="10"/>
      <c r="Y478" s="10"/>
      <c r="Z478" s="10"/>
      <c r="AA478" s="10"/>
    </row>
    <row r="479" spans="1:27" ht="12.75">
      <c r="A479" s="50">
        <v>38094</v>
      </c>
      <c r="B479" s="51">
        <v>0.25069444444444444</v>
      </c>
      <c r="C479" s="51">
        <v>0.8388888888888889</v>
      </c>
      <c r="E479" s="10"/>
      <c r="F479" s="10"/>
      <c r="G479" s="10"/>
      <c r="I479" s="10"/>
      <c r="J479" s="56">
        <v>0</v>
      </c>
      <c r="K479" s="56">
        <v>0</v>
      </c>
      <c r="M479" s="10"/>
      <c r="N479" s="10"/>
      <c r="O479" s="10"/>
      <c r="Q479" s="10"/>
      <c r="R479" s="10"/>
      <c r="S479" s="10"/>
      <c r="U479" s="10"/>
      <c r="V479" s="10"/>
      <c r="W479" s="10"/>
      <c r="Y479" s="10"/>
      <c r="Z479" s="10"/>
      <c r="AA479" s="10"/>
    </row>
    <row r="480" spans="1:27" ht="12.75">
      <c r="A480" s="50">
        <v>38095</v>
      </c>
      <c r="B480" s="51">
        <v>0.24930555555555556</v>
      </c>
      <c r="C480" s="51">
        <v>0.8402777777777778</v>
      </c>
      <c r="E480" s="10"/>
      <c r="F480" s="10"/>
      <c r="G480" s="10"/>
      <c r="I480" s="10"/>
      <c r="J480" s="56">
        <v>0</v>
      </c>
      <c r="K480" s="56">
        <v>0</v>
      </c>
      <c r="M480" s="10"/>
      <c r="N480" s="10"/>
      <c r="O480" s="10"/>
      <c r="Q480" s="10"/>
      <c r="R480" s="10"/>
      <c r="S480" s="10"/>
      <c r="U480" s="10"/>
      <c r="V480" s="10"/>
      <c r="W480" s="10"/>
      <c r="Y480" s="10"/>
      <c r="Z480" s="10"/>
      <c r="AA480" s="10"/>
    </row>
    <row r="481" spans="1:27" ht="12.75">
      <c r="A481" s="50">
        <v>38096</v>
      </c>
      <c r="B481" s="51">
        <v>0.24722222222222223</v>
      </c>
      <c r="C481" s="51">
        <v>0.8416666666666667</v>
      </c>
      <c r="E481" s="10"/>
      <c r="F481" s="10"/>
      <c r="G481" s="10"/>
      <c r="I481" s="10"/>
      <c r="J481" s="56">
        <v>0</v>
      </c>
      <c r="K481" s="56">
        <v>0</v>
      </c>
      <c r="M481" s="10"/>
      <c r="N481" s="10"/>
      <c r="O481" s="10"/>
      <c r="Q481" s="10"/>
      <c r="R481" s="10"/>
      <c r="S481" s="10"/>
      <c r="U481" s="10"/>
      <c r="V481" s="10"/>
      <c r="W481" s="10"/>
      <c r="Y481" s="10"/>
      <c r="Z481" s="10"/>
      <c r="AA481" s="10"/>
    </row>
    <row r="482" spans="1:27" ht="12.75">
      <c r="A482" s="50">
        <v>38097</v>
      </c>
      <c r="B482" s="51">
        <v>0.24583333333333335</v>
      </c>
      <c r="C482" s="51">
        <v>0.842361111111111</v>
      </c>
      <c r="E482" s="10"/>
      <c r="F482" s="10"/>
      <c r="G482" s="10"/>
      <c r="I482" s="10"/>
      <c r="J482" s="56">
        <v>0</v>
      </c>
      <c r="K482" s="56">
        <v>0</v>
      </c>
      <c r="M482" s="10"/>
      <c r="N482" s="10"/>
      <c r="O482" s="10"/>
      <c r="Q482" s="10"/>
      <c r="R482" s="10"/>
      <c r="S482" s="10"/>
      <c r="U482" s="10"/>
      <c r="V482" s="10"/>
      <c r="W482" s="10"/>
      <c r="Y482" s="10"/>
      <c r="Z482" s="10"/>
      <c r="AA482" s="10"/>
    </row>
    <row r="483" spans="1:27" ht="12.75">
      <c r="A483" s="50">
        <v>38098</v>
      </c>
      <c r="B483" s="51">
        <v>0.24444444444444446</v>
      </c>
      <c r="C483" s="51">
        <v>0.84375</v>
      </c>
      <c r="E483" s="10"/>
      <c r="F483" s="10"/>
      <c r="G483" s="10"/>
      <c r="I483" s="10"/>
      <c r="J483" s="56">
        <v>0</v>
      </c>
      <c r="K483" s="56">
        <v>0</v>
      </c>
      <c r="M483" s="10"/>
      <c r="N483" s="10"/>
      <c r="O483" s="10"/>
      <c r="Q483" s="10"/>
      <c r="R483" s="10"/>
      <c r="S483" s="10"/>
      <c r="U483" s="10"/>
      <c r="V483" s="10"/>
      <c r="W483" s="10"/>
      <c r="Y483" s="10"/>
      <c r="Z483" s="10"/>
      <c r="AA483" s="10"/>
    </row>
    <row r="484" spans="1:27" ht="12.75">
      <c r="A484" s="50">
        <v>38099</v>
      </c>
      <c r="B484" s="51">
        <v>0.24305555555555555</v>
      </c>
      <c r="C484" s="51">
        <v>0.845138888888889</v>
      </c>
      <c r="E484" s="10"/>
      <c r="F484" s="10"/>
      <c r="G484" s="10"/>
      <c r="I484" s="10"/>
      <c r="J484" s="56">
        <v>0</v>
      </c>
      <c r="K484" s="56">
        <v>0</v>
      </c>
      <c r="M484" s="10"/>
      <c r="N484" s="10"/>
      <c r="O484" s="10"/>
      <c r="Q484" s="10"/>
      <c r="R484" s="10"/>
      <c r="S484" s="10"/>
      <c r="U484" s="10"/>
      <c r="V484" s="10"/>
      <c r="W484" s="10"/>
      <c r="Y484" s="10"/>
      <c r="Z484" s="10"/>
      <c r="AA484" s="10"/>
    </row>
    <row r="485" spans="1:27" ht="12.75">
      <c r="A485" s="50">
        <v>38100</v>
      </c>
      <c r="B485" s="51">
        <v>0.24166666666666667</v>
      </c>
      <c r="C485" s="51">
        <v>0.8465277777777778</v>
      </c>
      <c r="E485" s="10"/>
      <c r="F485" s="10"/>
      <c r="G485" s="10"/>
      <c r="I485" s="10"/>
      <c r="J485" s="56">
        <v>0</v>
      </c>
      <c r="K485" s="56">
        <v>0</v>
      </c>
      <c r="M485" s="10"/>
      <c r="N485" s="10"/>
      <c r="O485" s="10"/>
      <c r="Q485" s="10"/>
      <c r="R485" s="10"/>
      <c r="S485" s="10"/>
      <c r="U485" s="10"/>
      <c r="V485" s="10"/>
      <c r="W485" s="10"/>
      <c r="Y485" s="10"/>
      <c r="Z485" s="10"/>
      <c r="AA485" s="10"/>
    </row>
    <row r="486" spans="1:27" ht="12.75">
      <c r="A486" s="50">
        <v>38101</v>
      </c>
      <c r="B486" s="51">
        <v>0.24027777777777778</v>
      </c>
      <c r="C486" s="51">
        <v>0.8472222222222222</v>
      </c>
      <c r="E486" s="10"/>
      <c r="F486" s="10"/>
      <c r="G486" s="10"/>
      <c r="I486" s="10"/>
      <c r="J486" s="56">
        <v>0</v>
      </c>
      <c r="K486" s="56">
        <v>0</v>
      </c>
      <c r="M486" s="10"/>
      <c r="N486" s="10"/>
      <c r="O486" s="10"/>
      <c r="Q486" s="10"/>
      <c r="R486" s="10"/>
      <c r="S486" s="10"/>
      <c r="U486" s="10"/>
      <c r="V486" s="10"/>
      <c r="W486" s="10"/>
      <c r="Y486" s="10"/>
      <c r="Z486" s="10"/>
      <c r="AA486" s="10"/>
    </row>
    <row r="487" spans="1:27" ht="12.75">
      <c r="A487" s="50">
        <v>38102</v>
      </c>
      <c r="B487" s="51">
        <v>0.2388888888888889</v>
      </c>
      <c r="C487" s="51">
        <v>0.8486111111111111</v>
      </c>
      <c r="E487" s="10"/>
      <c r="F487" s="10"/>
      <c r="G487" s="10"/>
      <c r="I487" s="10"/>
      <c r="J487" s="56">
        <v>0</v>
      </c>
      <c r="K487" s="56">
        <v>0</v>
      </c>
      <c r="M487" s="10"/>
      <c r="N487" s="10"/>
      <c r="O487" s="10"/>
      <c r="Q487" s="10"/>
      <c r="R487" s="10"/>
      <c r="S487" s="10"/>
      <c r="U487" s="10"/>
      <c r="V487" s="10"/>
      <c r="W487" s="10"/>
      <c r="Y487" s="10"/>
      <c r="Z487" s="10"/>
      <c r="AA487" s="10"/>
    </row>
    <row r="488" spans="1:27" ht="12.75">
      <c r="A488" s="50">
        <v>38103</v>
      </c>
      <c r="B488" s="51">
        <v>0.2375</v>
      </c>
      <c r="C488" s="51">
        <v>0.85</v>
      </c>
      <c r="E488" s="10"/>
      <c r="F488" s="10"/>
      <c r="G488" s="10"/>
      <c r="I488" s="10"/>
      <c r="J488" s="56">
        <v>0</v>
      </c>
      <c r="K488" s="56">
        <v>0</v>
      </c>
      <c r="M488" s="10"/>
      <c r="N488" s="10"/>
      <c r="O488" s="10"/>
      <c r="Q488" s="10"/>
      <c r="R488" s="10"/>
      <c r="S488" s="10"/>
      <c r="U488" s="10"/>
      <c r="V488" s="10"/>
      <c r="W488" s="10"/>
      <c r="Y488" s="10"/>
      <c r="Z488" s="10"/>
      <c r="AA488" s="10"/>
    </row>
    <row r="489" spans="1:27" ht="12.75">
      <c r="A489" s="50">
        <v>38104</v>
      </c>
      <c r="B489" s="51">
        <v>0.23611111111111113</v>
      </c>
      <c r="C489" s="51">
        <v>0.8513888888888889</v>
      </c>
      <c r="E489" s="10"/>
      <c r="F489" s="10"/>
      <c r="G489" s="10"/>
      <c r="I489" s="10"/>
      <c r="J489" s="56">
        <v>0</v>
      </c>
      <c r="K489" s="56">
        <v>0</v>
      </c>
      <c r="M489" s="10"/>
      <c r="N489" s="10"/>
      <c r="O489" s="10"/>
      <c r="Q489" s="10"/>
      <c r="R489" s="10"/>
      <c r="S489" s="10"/>
      <c r="U489" s="10"/>
      <c r="V489" s="10"/>
      <c r="W489" s="10"/>
      <c r="Y489" s="10"/>
      <c r="Z489" s="10"/>
      <c r="AA489" s="10"/>
    </row>
    <row r="490" spans="1:27" ht="12.75">
      <c r="A490" s="50">
        <v>38105</v>
      </c>
      <c r="B490" s="51">
        <v>0.2340277777777778</v>
      </c>
      <c r="C490" s="51">
        <v>0.8520833333333333</v>
      </c>
      <c r="E490" s="10"/>
      <c r="F490" s="10"/>
      <c r="G490" s="10"/>
      <c r="I490" s="10"/>
      <c r="J490" s="56">
        <v>0</v>
      </c>
      <c r="K490" s="56">
        <v>0</v>
      </c>
      <c r="M490" s="10"/>
      <c r="N490" s="10"/>
      <c r="O490" s="10"/>
      <c r="Q490" s="10"/>
      <c r="R490" s="10"/>
      <c r="S490" s="10"/>
      <c r="U490" s="10"/>
      <c r="V490" s="10"/>
      <c r="W490" s="10"/>
      <c r="Y490" s="10"/>
      <c r="Z490" s="10"/>
      <c r="AA490" s="10"/>
    </row>
    <row r="491" spans="1:27" ht="12.75">
      <c r="A491" s="50">
        <v>38106</v>
      </c>
      <c r="B491" s="51">
        <v>0.23263888888888887</v>
      </c>
      <c r="C491" s="51">
        <v>0.8534722222222223</v>
      </c>
      <c r="E491" s="10"/>
      <c r="F491" s="10"/>
      <c r="G491" s="10"/>
      <c r="I491" s="10"/>
      <c r="J491" s="56">
        <v>0</v>
      </c>
      <c r="K491" s="56">
        <v>0</v>
      </c>
      <c r="M491" s="10"/>
      <c r="N491" s="10"/>
      <c r="O491" s="10"/>
      <c r="Q491" s="10"/>
      <c r="R491" s="10"/>
      <c r="S491" s="10"/>
      <c r="U491" s="10"/>
      <c r="V491" s="10"/>
      <c r="W491" s="10"/>
      <c r="Y491" s="10"/>
      <c r="Z491" s="10"/>
      <c r="AA491" s="10"/>
    </row>
    <row r="492" spans="1:27" ht="12.75">
      <c r="A492" s="50">
        <v>38107</v>
      </c>
      <c r="B492" s="51">
        <v>0.23125</v>
      </c>
      <c r="C492" s="51">
        <v>0.8548611111111111</v>
      </c>
      <c r="E492" s="10"/>
      <c r="F492" s="10"/>
      <c r="G492" s="10"/>
      <c r="I492" s="10"/>
      <c r="J492" s="56">
        <v>0</v>
      </c>
      <c r="K492" s="56">
        <v>0</v>
      </c>
      <c r="M492" s="10"/>
      <c r="N492" s="10"/>
      <c r="O492" s="10"/>
      <c r="Q492" s="10"/>
      <c r="R492" s="10"/>
      <c r="S492" s="10"/>
      <c r="U492" s="10"/>
      <c r="V492" s="10"/>
      <c r="W492" s="10"/>
      <c r="Y492" s="10"/>
      <c r="Z492" s="10"/>
      <c r="AA492" s="10"/>
    </row>
    <row r="493" spans="1:27" ht="12.75">
      <c r="A493" s="50">
        <v>38108</v>
      </c>
      <c r="B493" s="51">
        <v>0.23055555555555554</v>
      </c>
      <c r="C493" s="51">
        <v>0.8555555555555556</v>
      </c>
      <c r="E493" s="10"/>
      <c r="F493" s="10"/>
      <c r="G493" s="10"/>
      <c r="I493" s="10"/>
      <c r="J493" s="56">
        <v>0</v>
      </c>
      <c r="K493" s="56">
        <v>0</v>
      </c>
      <c r="M493" s="10"/>
      <c r="N493" s="10"/>
      <c r="O493" s="10"/>
      <c r="Q493" s="10"/>
      <c r="R493" s="10"/>
      <c r="S493" s="10"/>
      <c r="U493" s="10"/>
      <c r="V493" s="10"/>
      <c r="W493" s="10"/>
      <c r="Y493" s="10"/>
      <c r="Z493" s="10"/>
      <c r="AA493" s="10"/>
    </row>
    <row r="494" spans="1:27" ht="12.75">
      <c r="A494" s="50">
        <v>38109</v>
      </c>
      <c r="B494" s="51">
        <v>0.22916666666666666</v>
      </c>
      <c r="C494" s="51">
        <v>0.8569444444444444</v>
      </c>
      <c r="E494" s="10"/>
      <c r="F494" s="10"/>
      <c r="G494" s="10"/>
      <c r="I494" s="10"/>
      <c r="J494" s="56">
        <v>0</v>
      </c>
      <c r="K494" s="56">
        <v>0</v>
      </c>
      <c r="M494" s="10"/>
      <c r="N494" s="10"/>
      <c r="O494" s="10"/>
      <c r="Q494" s="10"/>
      <c r="R494" s="10"/>
      <c r="S494" s="10"/>
      <c r="U494" s="10"/>
      <c r="V494" s="10"/>
      <c r="W494" s="10"/>
      <c r="Y494" s="10"/>
      <c r="Z494" s="10"/>
      <c r="AA494" s="10"/>
    </row>
    <row r="495" spans="1:27" ht="12.75">
      <c r="A495" s="50">
        <v>38110</v>
      </c>
      <c r="B495" s="51">
        <v>0.22777777777777777</v>
      </c>
      <c r="C495" s="51">
        <v>0.8583333333333334</v>
      </c>
      <c r="E495" s="10"/>
      <c r="F495" s="10"/>
      <c r="G495" s="10"/>
      <c r="I495" s="10"/>
      <c r="J495" s="56">
        <v>0</v>
      </c>
      <c r="K495" s="56">
        <v>0</v>
      </c>
      <c r="M495" s="10"/>
      <c r="N495" s="10"/>
      <c r="O495" s="10"/>
      <c r="Q495" s="10"/>
      <c r="R495" s="10"/>
      <c r="S495" s="10"/>
      <c r="U495" s="10"/>
      <c r="V495" s="10"/>
      <c r="W495" s="10"/>
      <c r="Y495" s="10"/>
      <c r="Z495" s="10"/>
      <c r="AA495" s="10"/>
    </row>
    <row r="496" spans="1:27" ht="12.75">
      <c r="A496" s="50">
        <v>38111</v>
      </c>
      <c r="B496" s="51">
        <v>0.2263888888888889</v>
      </c>
      <c r="C496" s="51">
        <v>0.8597222222222222</v>
      </c>
      <c r="E496" s="10"/>
      <c r="F496" s="10"/>
      <c r="G496" s="10"/>
      <c r="I496" s="10"/>
      <c r="J496" s="56">
        <v>0</v>
      </c>
      <c r="K496" s="56">
        <v>0</v>
      </c>
      <c r="M496" s="10"/>
      <c r="N496" s="10"/>
      <c r="O496" s="10"/>
      <c r="Q496" s="10"/>
      <c r="R496" s="10"/>
      <c r="S496" s="10"/>
      <c r="U496" s="10"/>
      <c r="V496" s="10"/>
      <c r="W496" s="10"/>
      <c r="Y496" s="10"/>
      <c r="Z496" s="10"/>
      <c r="AA496" s="10"/>
    </row>
    <row r="497" spans="1:27" ht="12.75">
      <c r="A497" s="50">
        <v>38112</v>
      </c>
      <c r="B497" s="51">
        <v>0.225</v>
      </c>
      <c r="C497" s="51">
        <v>0.8604166666666666</v>
      </c>
      <c r="E497" s="10"/>
      <c r="F497" s="10"/>
      <c r="G497" s="10"/>
      <c r="I497" s="10"/>
      <c r="J497" s="56">
        <v>0</v>
      </c>
      <c r="K497" s="56">
        <v>0</v>
      </c>
      <c r="M497" s="10"/>
      <c r="N497" s="10"/>
      <c r="O497" s="10"/>
      <c r="Q497" s="10"/>
      <c r="R497" s="10"/>
      <c r="S497" s="10"/>
      <c r="U497" s="10"/>
      <c r="V497" s="10"/>
      <c r="W497" s="10"/>
      <c r="Y497" s="10"/>
      <c r="Z497" s="10"/>
      <c r="AA497" s="10"/>
    </row>
    <row r="498" spans="1:27" ht="12.75">
      <c r="A498" s="50">
        <v>38113</v>
      </c>
      <c r="B498" s="51">
        <v>0.2236111111111111</v>
      </c>
      <c r="C498" s="51">
        <v>0.8618055555555556</v>
      </c>
      <c r="E498" s="10"/>
      <c r="F498" s="10"/>
      <c r="G498" s="10"/>
      <c r="I498" s="10"/>
      <c r="J498" s="56">
        <v>0</v>
      </c>
      <c r="K498" s="56">
        <v>0</v>
      </c>
      <c r="M498" s="10"/>
      <c r="N498" s="10"/>
      <c r="O498" s="10"/>
      <c r="Q498" s="10"/>
      <c r="R498" s="10"/>
      <c r="S498" s="10"/>
      <c r="U498" s="10"/>
      <c r="V498" s="10"/>
      <c r="W498" s="10"/>
      <c r="Y498" s="10"/>
      <c r="Z498" s="10"/>
      <c r="AA498" s="10"/>
    </row>
    <row r="499" spans="1:27" ht="12.75">
      <c r="A499" s="50">
        <v>38114</v>
      </c>
      <c r="B499" s="51">
        <v>0.2222222222222222</v>
      </c>
      <c r="C499" s="51">
        <v>0.8631944444444444</v>
      </c>
      <c r="E499" s="10"/>
      <c r="F499" s="10"/>
      <c r="G499" s="10"/>
      <c r="I499" s="10"/>
      <c r="J499" s="56">
        <v>0</v>
      </c>
      <c r="K499" s="56">
        <v>0</v>
      </c>
      <c r="M499" s="10"/>
      <c r="N499" s="10"/>
      <c r="O499" s="10"/>
      <c r="Q499" s="10"/>
      <c r="R499" s="10"/>
      <c r="S499" s="10"/>
      <c r="U499" s="10"/>
      <c r="V499" s="10"/>
      <c r="W499" s="10"/>
      <c r="Y499" s="10"/>
      <c r="Z499" s="10"/>
      <c r="AA499" s="10"/>
    </row>
    <row r="500" spans="1:27" ht="12.75">
      <c r="A500" s="50">
        <v>38115</v>
      </c>
      <c r="B500" s="51">
        <v>0.22083333333333333</v>
      </c>
      <c r="C500" s="51">
        <v>0.8638888888888889</v>
      </c>
      <c r="E500" s="10"/>
      <c r="F500" s="10"/>
      <c r="G500" s="10"/>
      <c r="I500" s="10"/>
      <c r="J500" s="56">
        <v>0</v>
      </c>
      <c r="K500" s="56">
        <v>0</v>
      </c>
      <c r="M500" s="10"/>
      <c r="N500" s="10"/>
      <c r="O500" s="10"/>
      <c r="Q500" s="10"/>
      <c r="R500" s="10"/>
      <c r="S500" s="10"/>
      <c r="U500" s="10"/>
      <c r="V500" s="10"/>
      <c r="W500" s="10"/>
      <c r="Y500" s="10"/>
      <c r="Z500" s="10"/>
      <c r="AA500" s="10"/>
    </row>
    <row r="501" spans="1:27" ht="12.75">
      <c r="A501" s="50">
        <v>38116</v>
      </c>
      <c r="B501" s="51">
        <v>0.22013888888888888</v>
      </c>
      <c r="C501" s="51">
        <v>0.8652777777777777</v>
      </c>
      <c r="E501" s="10"/>
      <c r="F501" s="10"/>
      <c r="G501" s="10"/>
      <c r="I501" s="10"/>
      <c r="J501" s="56">
        <v>0</v>
      </c>
      <c r="K501" s="56">
        <v>0</v>
      </c>
      <c r="M501" s="10"/>
      <c r="N501" s="10"/>
      <c r="O501" s="10"/>
      <c r="Q501" s="10"/>
      <c r="R501" s="10"/>
      <c r="S501" s="10"/>
      <c r="U501" s="10"/>
      <c r="V501" s="10"/>
      <c r="W501" s="10"/>
      <c r="Y501" s="10"/>
      <c r="Z501" s="10"/>
      <c r="AA501" s="10"/>
    </row>
    <row r="502" spans="1:27" ht="12.75">
      <c r="A502" s="50">
        <v>38117</v>
      </c>
      <c r="B502" s="51">
        <v>0.21875</v>
      </c>
      <c r="C502" s="51">
        <v>0.8666666666666667</v>
      </c>
      <c r="E502" s="10"/>
      <c r="F502" s="10"/>
      <c r="G502" s="10"/>
      <c r="I502" s="10"/>
      <c r="J502" s="56">
        <v>0</v>
      </c>
      <c r="K502" s="56">
        <v>0</v>
      </c>
      <c r="M502" s="10"/>
      <c r="N502" s="10"/>
      <c r="O502" s="10"/>
      <c r="Q502" s="10"/>
      <c r="R502" s="10"/>
      <c r="S502" s="10"/>
      <c r="U502" s="10"/>
      <c r="V502" s="10"/>
      <c r="W502" s="10"/>
      <c r="Y502" s="10"/>
      <c r="Z502" s="10"/>
      <c r="AA502" s="10"/>
    </row>
    <row r="503" spans="1:27" ht="12.75">
      <c r="A503" s="50">
        <v>38118</v>
      </c>
      <c r="B503" s="51">
        <v>0.21736111111111112</v>
      </c>
      <c r="C503" s="51">
        <v>0.8673611111111111</v>
      </c>
      <c r="E503" s="10"/>
      <c r="F503" s="10"/>
      <c r="G503" s="10"/>
      <c r="I503" s="10"/>
      <c r="J503" s="56">
        <v>0</v>
      </c>
      <c r="K503" s="56">
        <v>0</v>
      </c>
      <c r="M503" s="10"/>
      <c r="N503" s="10"/>
      <c r="O503" s="10"/>
      <c r="Q503" s="10"/>
      <c r="R503" s="10"/>
      <c r="S503" s="10"/>
      <c r="U503" s="10"/>
      <c r="V503" s="10"/>
      <c r="W503" s="10"/>
      <c r="Y503" s="10"/>
      <c r="Z503" s="10"/>
      <c r="AA503" s="10"/>
    </row>
    <row r="504" spans="1:27" ht="12.75">
      <c r="A504" s="50">
        <v>38119</v>
      </c>
      <c r="B504" s="51">
        <v>0.21666666666666667</v>
      </c>
      <c r="C504" s="51">
        <v>0.86875</v>
      </c>
      <c r="E504" s="10"/>
      <c r="F504" s="10"/>
      <c r="G504" s="10"/>
      <c r="I504" s="10"/>
      <c r="J504" s="56">
        <v>0</v>
      </c>
      <c r="K504" s="56">
        <v>0</v>
      </c>
      <c r="M504" s="10"/>
      <c r="N504" s="10"/>
      <c r="O504" s="10"/>
      <c r="Q504" s="10"/>
      <c r="R504" s="10"/>
      <c r="S504" s="10"/>
      <c r="U504" s="10"/>
      <c r="V504" s="10"/>
      <c r="W504" s="10"/>
      <c r="Y504" s="10"/>
      <c r="Z504" s="10"/>
      <c r="AA504" s="10"/>
    </row>
    <row r="505" spans="1:27" ht="12.75">
      <c r="A505" s="50">
        <v>38120</v>
      </c>
      <c r="B505" s="51">
        <v>0.2152777777777778</v>
      </c>
      <c r="C505" s="51">
        <v>0.8694444444444445</v>
      </c>
      <c r="E505" s="10"/>
      <c r="F505" s="10"/>
      <c r="G505" s="10"/>
      <c r="I505" s="10"/>
      <c r="J505" s="56">
        <v>0</v>
      </c>
      <c r="K505" s="56">
        <v>0</v>
      </c>
      <c r="M505" s="10"/>
      <c r="N505" s="10"/>
      <c r="O505" s="10"/>
      <c r="Q505" s="10"/>
      <c r="R505" s="10"/>
      <c r="S505" s="10"/>
      <c r="U505" s="10"/>
      <c r="V505" s="10"/>
      <c r="W505" s="10"/>
      <c r="Y505" s="10"/>
      <c r="Z505" s="10"/>
      <c r="AA505" s="10"/>
    </row>
    <row r="506" spans="1:27" ht="12.75">
      <c r="A506" s="50">
        <v>38121</v>
      </c>
      <c r="B506" s="51">
        <v>0.2138888888888889</v>
      </c>
      <c r="C506" s="51">
        <v>0.8708333333333332</v>
      </c>
      <c r="E506" s="10"/>
      <c r="F506" s="10"/>
      <c r="G506" s="10"/>
      <c r="I506" s="10"/>
      <c r="J506" s="56">
        <v>0</v>
      </c>
      <c r="K506" s="56">
        <v>0</v>
      </c>
      <c r="M506" s="10"/>
      <c r="N506" s="10"/>
      <c r="O506" s="10"/>
      <c r="Q506" s="10"/>
      <c r="R506" s="10"/>
      <c r="S506" s="10"/>
      <c r="U506" s="10"/>
      <c r="V506" s="10"/>
      <c r="W506" s="10"/>
      <c r="Y506" s="10"/>
      <c r="Z506" s="10"/>
      <c r="AA506" s="10"/>
    </row>
    <row r="507" spans="1:27" ht="12.75">
      <c r="A507" s="50">
        <v>38122</v>
      </c>
      <c r="B507" s="51">
        <v>0.21319444444444444</v>
      </c>
      <c r="C507" s="51">
        <v>0.8722222222222222</v>
      </c>
      <c r="E507" s="10"/>
      <c r="F507" s="10"/>
      <c r="G507" s="10"/>
      <c r="I507" s="10"/>
      <c r="J507" s="56">
        <v>0</v>
      </c>
      <c r="K507" s="56">
        <v>0</v>
      </c>
      <c r="M507" s="10"/>
      <c r="N507" s="10"/>
      <c r="O507" s="10"/>
      <c r="Q507" s="10"/>
      <c r="R507" s="10"/>
      <c r="S507" s="10"/>
      <c r="U507" s="10"/>
      <c r="V507" s="10"/>
      <c r="W507" s="10"/>
      <c r="Y507" s="10"/>
      <c r="Z507" s="10"/>
      <c r="AA507" s="10"/>
    </row>
    <row r="508" spans="1:27" ht="12.75">
      <c r="A508" s="50">
        <v>38123</v>
      </c>
      <c r="B508" s="51">
        <v>0.21180555555555555</v>
      </c>
      <c r="C508" s="51">
        <v>0.8729166666666667</v>
      </c>
      <c r="E508" s="10"/>
      <c r="F508" s="10"/>
      <c r="G508" s="10"/>
      <c r="I508" s="10"/>
      <c r="J508" s="56">
        <v>0</v>
      </c>
      <c r="K508" s="56">
        <v>0</v>
      </c>
      <c r="M508" s="10"/>
      <c r="N508" s="10"/>
      <c r="O508" s="10"/>
      <c r="Q508" s="10"/>
      <c r="R508" s="10"/>
      <c r="S508" s="10"/>
      <c r="U508" s="10"/>
      <c r="V508" s="10"/>
      <c r="W508" s="10"/>
      <c r="Y508" s="10"/>
      <c r="Z508" s="10"/>
      <c r="AA508" s="10"/>
    </row>
    <row r="509" spans="1:27" ht="12.75">
      <c r="A509" s="50">
        <v>38124</v>
      </c>
      <c r="B509" s="51">
        <v>0.2111111111111111</v>
      </c>
      <c r="C509" s="51">
        <v>0.8743055555555556</v>
      </c>
      <c r="E509" s="10"/>
      <c r="F509" s="10"/>
      <c r="G509" s="10"/>
      <c r="I509" s="10"/>
      <c r="J509" s="56">
        <v>0</v>
      </c>
      <c r="K509" s="56">
        <v>0</v>
      </c>
      <c r="M509" s="10"/>
      <c r="N509" s="10"/>
      <c r="O509" s="10"/>
      <c r="Q509" s="10"/>
      <c r="R509" s="10"/>
      <c r="S509" s="10"/>
      <c r="U509" s="10"/>
      <c r="V509" s="10"/>
      <c r="W509" s="10"/>
      <c r="Y509" s="10"/>
      <c r="Z509" s="10"/>
      <c r="AA509" s="10"/>
    </row>
    <row r="510" spans="1:27" ht="12.75">
      <c r="A510" s="50">
        <v>38125</v>
      </c>
      <c r="B510" s="51">
        <v>0.20972222222222223</v>
      </c>
      <c r="C510" s="51">
        <v>0.875</v>
      </c>
      <c r="E510" s="10"/>
      <c r="F510" s="10"/>
      <c r="G510" s="10"/>
      <c r="I510" s="10"/>
      <c r="J510" s="56">
        <v>0</v>
      </c>
      <c r="K510" s="56">
        <v>0</v>
      </c>
      <c r="M510" s="10"/>
      <c r="N510" s="10"/>
      <c r="O510" s="10"/>
      <c r="Q510" s="10"/>
      <c r="R510" s="10"/>
      <c r="S510" s="10"/>
      <c r="U510" s="10"/>
      <c r="V510" s="10"/>
      <c r="W510" s="10"/>
      <c r="Y510" s="10"/>
      <c r="Z510" s="10"/>
      <c r="AA510" s="10"/>
    </row>
    <row r="511" spans="1:27" ht="12.75">
      <c r="A511" s="50">
        <v>38126</v>
      </c>
      <c r="B511" s="51">
        <v>0.20902777777777778</v>
      </c>
      <c r="C511" s="51">
        <v>0.876388888888889</v>
      </c>
      <c r="E511" s="10"/>
      <c r="F511" s="10"/>
      <c r="G511" s="10"/>
      <c r="I511" s="10"/>
      <c r="J511" s="56">
        <v>0</v>
      </c>
      <c r="K511" s="56">
        <v>0</v>
      </c>
      <c r="M511" s="10"/>
      <c r="N511" s="10"/>
      <c r="O511" s="10"/>
      <c r="Q511" s="10"/>
      <c r="R511" s="10"/>
      <c r="S511" s="10"/>
      <c r="U511" s="10"/>
      <c r="V511" s="10"/>
      <c r="W511" s="10"/>
      <c r="Y511" s="10"/>
      <c r="Z511" s="10"/>
      <c r="AA511" s="10"/>
    </row>
    <row r="512" spans="1:27" ht="12.75">
      <c r="A512" s="50">
        <v>38127</v>
      </c>
      <c r="B512" s="51">
        <v>0.20833333333333334</v>
      </c>
      <c r="C512" s="51">
        <v>0.8770833333333333</v>
      </c>
      <c r="E512" s="10"/>
      <c r="F512" s="10"/>
      <c r="G512" s="10"/>
      <c r="I512" s="10"/>
      <c r="J512" s="56">
        <v>0</v>
      </c>
      <c r="K512" s="56">
        <v>0</v>
      </c>
      <c r="M512" s="10"/>
      <c r="N512" s="10"/>
      <c r="O512" s="10"/>
      <c r="Q512" s="10"/>
      <c r="R512" s="10"/>
      <c r="S512" s="10"/>
      <c r="U512" s="10"/>
      <c r="V512" s="10"/>
      <c r="W512" s="10"/>
      <c r="Y512" s="10"/>
      <c r="Z512" s="10"/>
      <c r="AA512" s="10"/>
    </row>
    <row r="513" spans="1:27" ht="12.75">
      <c r="A513" s="50">
        <v>38128</v>
      </c>
      <c r="B513" s="51">
        <v>0.20694444444444446</v>
      </c>
      <c r="C513" s="51">
        <v>0.8784722222222222</v>
      </c>
      <c r="E513" s="10"/>
      <c r="F513" s="10"/>
      <c r="G513" s="10"/>
      <c r="I513" s="10"/>
      <c r="J513" s="56">
        <v>0</v>
      </c>
      <c r="K513" s="56">
        <v>0</v>
      </c>
      <c r="M513" s="10"/>
      <c r="N513" s="10"/>
      <c r="O513" s="10"/>
      <c r="Q513" s="10"/>
      <c r="R513" s="10"/>
      <c r="S513" s="10"/>
      <c r="U513" s="10"/>
      <c r="V513" s="10"/>
      <c r="W513" s="10"/>
      <c r="Y513" s="10"/>
      <c r="Z513" s="10"/>
      <c r="AA513" s="10"/>
    </row>
    <row r="514" spans="1:27" ht="12.75">
      <c r="A514" s="50">
        <v>38129</v>
      </c>
      <c r="B514" s="51">
        <v>0.20625</v>
      </c>
      <c r="C514" s="51">
        <v>0.8791666666666668</v>
      </c>
      <c r="E514" s="10"/>
      <c r="F514" s="10"/>
      <c r="G514" s="10"/>
      <c r="I514" s="10"/>
      <c r="J514" s="56">
        <v>0</v>
      </c>
      <c r="K514" s="56">
        <v>0</v>
      </c>
      <c r="M514" s="10"/>
      <c r="N514" s="10"/>
      <c r="O514" s="10"/>
      <c r="Q514" s="10"/>
      <c r="R514" s="10"/>
      <c r="S514" s="10"/>
      <c r="U514" s="10"/>
      <c r="V514" s="10"/>
      <c r="W514" s="10"/>
      <c r="Y514" s="10"/>
      <c r="Z514" s="10"/>
      <c r="AA514" s="10"/>
    </row>
    <row r="515" spans="1:27" ht="12.75">
      <c r="A515" s="50">
        <v>38130</v>
      </c>
      <c r="B515" s="51">
        <v>0.20555555555555557</v>
      </c>
      <c r="C515" s="51">
        <v>0.8805555555555555</v>
      </c>
      <c r="E515" s="10"/>
      <c r="F515" s="10"/>
      <c r="G515" s="10"/>
      <c r="I515" s="10"/>
      <c r="J515" s="56">
        <v>0</v>
      </c>
      <c r="K515" s="56">
        <v>0</v>
      </c>
      <c r="M515" s="10"/>
      <c r="N515" s="10"/>
      <c r="O515" s="10"/>
      <c r="Q515" s="10"/>
      <c r="R515" s="10"/>
      <c r="S515" s="10"/>
      <c r="U515" s="10"/>
      <c r="V515" s="10"/>
      <c r="W515" s="10"/>
      <c r="Y515" s="10"/>
      <c r="Z515" s="10"/>
      <c r="AA515" s="10"/>
    </row>
    <row r="516" spans="1:27" ht="12.75">
      <c r="A516" s="50">
        <v>38131</v>
      </c>
      <c r="B516" s="51">
        <v>0.20486111111111113</v>
      </c>
      <c r="C516" s="51">
        <v>0.88125</v>
      </c>
      <c r="E516" s="10"/>
      <c r="F516" s="10"/>
      <c r="G516" s="10"/>
      <c r="I516" s="10"/>
      <c r="J516" s="56">
        <v>0</v>
      </c>
      <c r="K516" s="56">
        <v>0</v>
      </c>
      <c r="M516" s="10"/>
      <c r="N516" s="10"/>
      <c r="O516" s="10"/>
      <c r="Q516" s="10"/>
      <c r="R516" s="10"/>
      <c r="S516" s="10"/>
      <c r="U516" s="10"/>
      <c r="V516" s="10"/>
      <c r="W516" s="10"/>
      <c r="Y516" s="10"/>
      <c r="Z516" s="10"/>
      <c r="AA516" s="10"/>
    </row>
    <row r="517" spans="1:27" ht="12.75">
      <c r="A517" s="50">
        <v>38132</v>
      </c>
      <c r="B517" s="51">
        <v>0.2034722222222222</v>
      </c>
      <c r="C517" s="51">
        <v>0.8819444444444445</v>
      </c>
      <c r="E517" s="10"/>
      <c r="F517" s="10"/>
      <c r="G517" s="10"/>
      <c r="I517" s="10"/>
      <c r="J517" s="56">
        <v>0</v>
      </c>
      <c r="K517" s="56">
        <v>0</v>
      </c>
      <c r="M517" s="10"/>
      <c r="N517" s="10"/>
      <c r="O517" s="10"/>
      <c r="Q517" s="10"/>
      <c r="R517" s="10"/>
      <c r="S517" s="10"/>
      <c r="U517" s="10"/>
      <c r="V517" s="10"/>
      <c r="W517" s="10"/>
      <c r="Y517" s="10"/>
      <c r="Z517" s="10"/>
      <c r="AA517" s="10"/>
    </row>
    <row r="518" spans="1:27" ht="12.75">
      <c r="A518" s="50">
        <v>38133</v>
      </c>
      <c r="B518" s="51">
        <v>0.2027777777777778</v>
      </c>
      <c r="C518" s="51">
        <v>0.8833333333333333</v>
      </c>
      <c r="E518" s="10"/>
      <c r="F518" s="10"/>
      <c r="G518" s="10"/>
      <c r="I518" s="10"/>
      <c r="J518" s="56">
        <v>0</v>
      </c>
      <c r="K518" s="56">
        <v>0</v>
      </c>
      <c r="M518" s="10"/>
      <c r="N518" s="10"/>
      <c r="O518" s="10"/>
      <c r="Q518" s="10"/>
      <c r="R518" s="10"/>
      <c r="S518" s="10"/>
      <c r="U518" s="10"/>
      <c r="V518" s="10"/>
      <c r="W518" s="10"/>
      <c r="Y518" s="10"/>
      <c r="Z518" s="10"/>
      <c r="AA518" s="10"/>
    </row>
    <row r="519" spans="1:27" ht="12.75">
      <c r="A519" s="50">
        <v>38134</v>
      </c>
      <c r="B519" s="51">
        <v>0.2020833333333333</v>
      </c>
      <c r="C519" s="51">
        <v>0.8840277777777777</v>
      </c>
      <c r="E519" s="10"/>
      <c r="F519" s="10"/>
      <c r="G519" s="10"/>
      <c r="I519" s="10"/>
      <c r="J519" s="56">
        <v>0</v>
      </c>
      <c r="K519" s="56">
        <v>0</v>
      </c>
      <c r="M519" s="10"/>
      <c r="N519" s="10"/>
      <c r="O519" s="10"/>
      <c r="Q519" s="10"/>
      <c r="R519" s="10"/>
      <c r="S519" s="10"/>
      <c r="U519" s="10"/>
      <c r="V519" s="10"/>
      <c r="W519" s="10"/>
      <c r="Y519" s="10"/>
      <c r="Z519" s="10"/>
      <c r="AA519" s="10"/>
    </row>
    <row r="520" spans="1:27" ht="12.75">
      <c r="A520" s="50">
        <v>38135</v>
      </c>
      <c r="B520" s="51">
        <v>0.20138888888888887</v>
      </c>
      <c r="C520" s="51">
        <v>0.8847222222222223</v>
      </c>
      <c r="E520" s="10"/>
      <c r="F520" s="10"/>
      <c r="G520" s="10"/>
      <c r="I520" s="10"/>
      <c r="J520" s="56">
        <v>0</v>
      </c>
      <c r="K520" s="56">
        <v>0</v>
      </c>
      <c r="M520" s="10"/>
      <c r="N520" s="10"/>
      <c r="O520" s="10"/>
      <c r="Q520" s="10"/>
      <c r="R520" s="10"/>
      <c r="S520" s="10"/>
      <c r="U520" s="10"/>
      <c r="V520" s="10"/>
      <c r="W520" s="10"/>
      <c r="Y520" s="10"/>
      <c r="Z520" s="10"/>
      <c r="AA520" s="10"/>
    </row>
    <row r="521" spans="1:27" ht="12.75">
      <c r="A521" s="50">
        <v>38136</v>
      </c>
      <c r="B521" s="51">
        <v>0.20069444444444443</v>
      </c>
      <c r="C521" s="51">
        <v>0.8854166666666666</v>
      </c>
      <c r="E521" s="10"/>
      <c r="F521" s="10"/>
      <c r="G521" s="10"/>
      <c r="I521" s="10"/>
      <c r="J521" s="56">
        <v>0</v>
      </c>
      <c r="K521" s="56">
        <v>0</v>
      </c>
      <c r="M521" s="10"/>
      <c r="N521" s="10"/>
      <c r="O521" s="10"/>
      <c r="Q521" s="10"/>
      <c r="R521" s="10"/>
      <c r="S521" s="10"/>
      <c r="U521" s="10"/>
      <c r="V521" s="10"/>
      <c r="W521" s="10"/>
      <c r="Y521" s="10"/>
      <c r="Z521" s="10"/>
      <c r="AA521" s="10"/>
    </row>
    <row r="522" spans="1:27" ht="12.75">
      <c r="A522" s="50">
        <v>38137</v>
      </c>
      <c r="B522" s="51">
        <v>0.2</v>
      </c>
      <c r="C522" s="51">
        <v>0.8868055555555556</v>
      </c>
      <c r="E522" s="10"/>
      <c r="F522" s="10"/>
      <c r="G522" s="10"/>
      <c r="I522" s="10"/>
      <c r="J522" s="56">
        <v>0</v>
      </c>
      <c r="K522" s="56">
        <v>0</v>
      </c>
      <c r="M522" s="10"/>
      <c r="N522" s="10"/>
      <c r="O522" s="10"/>
      <c r="Q522" s="10"/>
      <c r="R522" s="10"/>
      <c r="S522" s="10"/>
      <c r="U522" s="10"/>
      <c r="V522" s="10"/>
      <c r="W522" s="10"/>
      <c r="Y522" s="10"/>
      <c r="Z522" s="10"/>
      <c r="AA522" s="10"/>
    </row>
    <row r="523" spans="1:27" ht="12.75">
      <c r="A523" s="50">
        <v>38138</v>
      </c>
      <c r="B523" s="51">
        <v>0.19930555555555554</v>
      </c>
      <c r="C523" s="51">
        <v>0.8875</v>
      </c>
      <c r="E523" s="10"/>
      <c r="F523" s="10"/>
      <c r="G523" s="10"/>
      <c r="I523" s="10"/>
      <c r="J523" s="56">
        <v>0</v>
      </c>
      <c r="K523" s="56">
        <v>0</v>
      </c>
      <c r="M523" s="10"/>
      <c r="N523" s="10"/>
      <c r="O523" s="10"/>
      <c r="Q523" s="10"/>
      <c r="R523" s="10"/>
      <c r="S523" s="10"/>
      <c r="U523" s="10"/>
      <c r="V523" s="10"/>
      <c r="W523" s="10"/>
      <c r="Y523" s="10"/>
      <c r="Z523" s="10"/>
      <c r="AA523" s="10"/>
    </row>
    <row r="524" spans="1:27" ht="12.75">
      <c r="A524" s="50">
        <v>38139</v>
      </c>
      <c r="B524" s="51">
        <v>0.1986111111111111</v>
      </c>
      <c r="C524" s="51">
        <v>0.8881944444444444</v>
      </c>
      <c r="E524" s="10"/>
      <c r="F524" s="10"/>
      <c r="G524" s="10"/>
      <c r="I524" s="10"/>
      <c r="J524" s="56">
        <v>0</v>
      </c>
      <c r="K524" s="56">
        <v>0</v>
      </c>
      <c r="M524" s="10"/>
      <c r="N524" s="10"/>
      <c r="O524" s="10"/>
      <c r="Q524" s="10"/>
      <c r="R524" s="10"/>
      <c r="S524" s="10"/>
      <c r="U524" s="10"/>
      <c r="V524" s="10"/>
      <c r="W524" s="10"/>
      <c r="Y524" s="10"/>
      <c r="Z524" s="10"/>
      <c r="AA524" s="10"/>
    </row>
    <row r="525" spans="1:27" ht="12.75">
      <c r="A525" s="50">
        <v>38140</v>
      </c>
      <c r="B525" s="51">
        <v>0.1986111111111111</v>
      </c>
      <c r="C525" s="51">
        <v>0.8888888888888888</v>
      </c>
      <c r="E525" s="10"/>
      <c r="F525" s="10"/>
      <c r="G525" s="10"/>
      <c r="I525" s="10"/>
      <c r="J525" s="56">
        <v>0</v>
      </c>
      <c r="K525" s="56">
        <v>0</v>
      </c>
      <c r="M525" s="10"/>
      <c r="N525" s="10"/>
      <c r="O525" s="10"/>
      <c r="Q525" s="10"/>
      <c r="R525" s="10"/>
      <c r="S525" s="10"/>
      <c r="U525" s="10"/>
      <c r="V525" s="10"/>
      <c r="W525" s="10"/>
      <c r="Y525" s="10"/>
      <c r="Z525" s="10"/>
      <c r="AA525" s="10"/>
    </row>
    <row r="526" spans="1:27" ht="12.75">
      <c r="A526" s="50">
        <v>38141</v>
      </c>
      <c r="B526" s="51">
        <v>0.19791666666666666</v>
      </c>
      <c r="C526" s="51">
        <v>0.8895833333333334</v>
      </c>
      <c r="E526" s="10"/>
      <c r="F526" s="10"/>
      <c r="G526" s="10"/>
      <c r="I526" s="10"/>
      <c r="J526" s="56">
        <v>0</v>
      </c>
      <c r="K526" s="56">
        <v>0</v>
      </c>
      <c r="M526" s="10"/>
      <c r="N526" s="10"/>
      <c r="O526" s="10"/>
      <c r="Q526" s="10"/>
      <c r="R526" s="10"/>
      <c r="S526" s="10"/>
      <c r="U526" s="10"/>
      <c r="V526" s="10"/>
      <c r="W526" s="10"/>
      <c r="Y526" s="10"/>
      <c r="Z526" s="10"/>
      <c r="AA526" s="10"/>
    </row>
    <row r="527" spans="1:27" ht="12.75">
      <c r="A527" s="50">
        <v>38142</v>
      </c>
      <c r="B527" s="51">
        <v>0.19722222222222222</v>
      </c>
      <c r="C527" s="51">
        <v>0.8902777777777778</v>
      </c>
      <c r="E527" s="10"/>
      <c r="F527" s="10"/>
      <c r="G527" s="10"/>
      <c r="I527" s="10"/>
      <c r="J527" s="56">
        <v>0</v>
      </c>
      <c r="K527" s="56">
        <v>0</v>
      </c>
      <c r="M527" s="10"/>
      <c r="N527" s="10"/>
      <c r="O527" s="10"/>
      <c r="Q527" s="10"/>
      <c r="R527" s="10"/>
      <c r="S527" s="10"/>
      <c r="U527" s="10"/>
      <c r="V527" s="10"/>
      <c r="W527" s="10"/>
      <c r="Y527" s="10"/>
      <c r="Z527" s="10"/>
      <c r="AA527" s="10"/>
    </row>
    <row r="528" spans="1:27" ht="12.75">
      <c r="A528" s="50">
        <v>38143</v>
      </c>
      <c r="B528" s="51">
        <v>0.19722222222222222</v>
      </c>
      <c r="C528" s="51">
        <v>0.8909722222222222</v>
      </c>
      <c r="E528" s="10"/>
      <c r="F528" s="10"/>
      <c r="G528" s="10"/>
      <c r="I528" s="10"/>
      <c r="J528" s="56">
        <v>0</v>
      </c>
      <c r="K528" s="56">
        <v>0</v>
      </c>
      <c r="M528" s="10"/>
      <c r="N528" s="10"/>
      <c r="O528" s="10"/>
      <c r="Q528" s="10"/>
      <c r="R528" s="10"/>
      <c r="S528" s="10"/>
      <c r="U528" s="10"/>
      <c r="V528" s="10"/>
      <c r="W528" s="10"/>
      <c r="Y528" s="10"/>
      <c r="Z528" s="10"/>
      <c r="AA528" s="10"/>
    </row>
    <row r="529" spans="1:27" ht="12.75">
      <c r="A529" s="50">
        <v>38144</v>
      </c>
      <c r="B529" s="51">
        <v>0.19652777777777777</v>
      </c>
      <c r="C529" s="51">
        <v>0.8916666666666666</v>
      </c>
      <c r="E529" s="10"/>
      <c r="F529" s="10"/>
      <c r="G529" s="10"/>
      <c r="I529" s="10"/>
      <c r="J529" s="56">
        <v>0</v>
      </c>
      <c r="K529" s="56">
        <v>0</v>
      </c>
      <c r="M529" s="10"/>
      <c r="N529" s="10"/>
      <c r="O529" s="10"/>
      <c r="Q529" s="10"/>
      <c r="R529" s="10"/>
      <c r="S529" s="10"/>
      <c r="U529" s="10"/>
      <c r="V529" s="10"/>
      <c r="W529" s="10"/>
      <c r="Y529" s="10"/>
      <c r="Z529" s="10"/>
      <c r="AA529" s="10"/>
    </row>
    <row r="530" spans="1:27" ht="12.75">
      <c r="A530" s="50">
        <v>38145</v>
      </c>
      <c r="B530" s="51">
        <v>0.19583333333333333</v>
      </c>
      <c r="C530" s="51">
        <v>0.8923611111111112</v>
      </c>
      <c r="E530" s="10"/>
      <c r="F530" s="10"/>
      <c r="G530" s="10"/>
      <c r="I530" s="10"/>
      <c r="J530" s="56">
        <v>0</v>
      </c>
      <c r="K530" s="56">
        <v>0</v>
      </c>
      <c r="M530" s="10"/>
      <c r="N530" s="10"/>
      <c r="O530" s="10"/>
      <c r="Q530" s="10"/>
      <c r="R530" s="10"/>
      <c r="S530" s="10"/>
      <c r="U530" s="10"/>
      <c r="V530" s="10"/>
      <c r="W530" s="10"/>
      <c r="Y530" s="10"/>
      <c r="Z530" s="10"/>
      <c r="AA530" s="10"/>
    </row>
    <row r="531" spans="1:27" ht="12.75">
      <c r="A531" s="50">
        <v>38146</v>
      </c>
      <c r="B531" s="51">
        <v>0.19583333333333333</v>
      </c>
      <c r="C531" s="51">
        <v>0.8930555555555556</v>
      </c>
      <c r="E531" s="10"/>
      <c r="F531" s="10"/>
      <c r="G531" s="10"/>
      <c r="I531" s="10"/>
      <c r="J531" s="56">
        <v>0</v>
      </c>
      <c r="K531" s="56">
        <v>0</v>
      </c>
      <c r="M531" s="10"/>
      <c r="N531" s="10"/>
      <c r="O531" s="10"/>
      <c r="Q531" s="10"/>
      <c r="R531" s="10"/>
      <c r="S531" s="10"/>
      <c r="U531" s="10"/>
      <c r="V531" s="10"/>
      <c r="W531" s="10"/>
      <c r="Y531" s="10"/>
      <c r="Z531" s="10"/>
      <c r="AA531" s="10"/>
    </row>
    <row r="532" spans="1:27" ht="12.75">
      <c r="A532" s="50">
        <v>38147</v>
      </c>
      <c r="B532" s="51">
        <v>0.19583333333333333</v>
      </c>
      <c r="C532" s="51">
        <v>0.8930555555555556</v>
      </c>
      <c r="E532" s="10"/>
      <c r="F532" s="10"/>
      <c r="G532" s="10"/>
      <c r="I532" s="10"/>
      <c r="J532" s="56">
        <v>0</v>
      </c>
      <c r="K532" s="56">
        <v>0</v>
      </c>
      <c r="M532" s="10"/>
      <c r="N532" s="10"/>
      <c r="O532" s="10"/>
      <c r="Q532" s="10"/>
      <c r="R532" s="10"/>
      <c r="S532" s="10"/>
      <c r="U532" s="10"/>
      <c r="V532" s="10"/>
      <c r="W532" s="10"/>
      <c r="Y532" s="10"/>
      <c r="Z532" s="10"/>
      <c r="AA532" s="10"/>
    </row>
    <row r="533" spans="1:27" ht="12.75">
      <c r="A533" s="50">
        <v>38148</v>
      </c>
      <c r="B533" s="51">
        <v>0.1951388888888889</v>
      </c>
      <c r="C533" s="51">
        <v>0.89375</v>
      </c>
      <c r="E533" s="10"/>
      <c r="F533" s="10"/>
      <c r="G533" s="10"/>
      <c r="I533" s="10"/>
      <c r="J533" s="56">
        <v>0</v>
      </c>
      <c r="K533" s="56">
        <v>0</v>
      </c>
      <c r="M533" s="10"/>
      <c r="N533" s="10"/>
      <c r="O533" s="10"/>
      <c r="Q533" s="10"/>
      <c r="R533" s="10"/>
      <c r="S533" s="10"/>
      <c r="U533" s="10"/>
      <c r="V533" s="10"/>
      <c r="W533" s="10"/>
      <c r="Y533" s="10"/>
      <c r="Z533" s="10"/>
      <c r="AA533" s="10"/>
    </row>
    <row r="534" spans="1:27" ht="12.75">
      <c r="A534" s="50">
        <v>38149</v>
      </c>
      <c r="B534" s="51">
        <v>0.1951388888888889</v>
      </c>
      <c r="C534" s="51">
        <v>0.8944444444444444</v>
      </c>
      <c r="E534" s="10"/>
      <c r="F534" s="10"/>
      <c r="G534" s="10"/>
      <c r="I534" s="10"/>
      <c r="J534" s="56">
        <v>0</v>
      </c>
      <c r="K534" s="56">
        <v>0</v>
      </c>
      <c r="M534" s="10"/>
      <c r="N534" s="10"/>
      <c r="O534" s="10"/>
      <c r="Q534" s="10"/>
      <c r="R534" s="10"/>
      <c r="S534" s="10"/>
      <c r="U534" s="10"/>
      <c r="V534" s="10"/>
      <c r="W534" s="10"/>
      <c r="Y534" s="10"/>
      <c r="Z534" s="10"/>
      <c r="AA534" s="10"/>
    </row>
    <row r="535" spans="1:27" ht="12.75">
      <c r="A535" s="50">
        <v>38150</v>
      </c>
      <c r="B535" s="51">
        <v>0.1951388888888889</v>
      </c>
      <c r="C535" s="51">
        <v>0.8951388888888889</v>
      </c>
      <c r="E535" s="10"/>
      <c r="F535" s="10"/>
      <c r="G535" s="10"/>
      <c r="I535" s="10"/>
      <c r="J535" s="56">
        <v>0</v>
      </c>
      <c r="K535" s="56">
        <v>0</v>
      </c>
      <c r="M535" s="10"/>
      <c r="N535" s="10"/>
      <c r="O535" s="10"/>
      <c r="Q535" s="10"/>
      <c r="R535" s="10"/>
      <c r="S535" s="10"/>
      <c r="U535" s="10"/>
      <c r="V535" s="10"/>
      <c r="W535" s="10"/>
      <c r="Y535" s="10"/>
      <c r="Z535" s="10"/>
      <c r="AA535" s="10"/>
    </row>
    <row r="536" spans="1:27" ht="12.75">
      <c r="A536" s="50">
        <v>38151</v>
      </c>
      <c r="B536" s="51">
        <v>0.19444444444444445</v>
      </c>
      <c r="C536" s="51">
        <v>0.8951388888888889</v>
      </c>
      <c r="E536" s="10"/>
      <c r="F536" s="10"/>
      <c r="G536" s="10"/>
      <c r="I536" s="10"/>
      <c r="J536" s="56">
        <v>0</v>
      </c>
      <c r="K536" s="56">
        <v>0</v>
      </c>
      <c r="M536" s="10"/>
      <c r="N536" s="10"/>
      <c r="O536" s="10"/>
      <c r="Q536" s="10"/>
      <c r="R536" s="10"/>
      <c r="S536" s="10"/>
      <c r="U536" s="10"/>
      <c r="V536" s="10"/>
      <c r="W536" s="10"/>
      <c r="Y536" s="10"/>
      <c r="Z536" s="10"/>
      <c r="AA536" s="10"/>
    </row>
    <row r="537" spans="1:27" ht="12.75">
      <c r="A537" s="50">
        <v>38152</v>
      </c>
      <c r="B537" s="51">
        <v>0.19444444444444445</v>
      </c>
      <c r="C537" s="51">
        <v>0.8958333333333334</v>
      </c>
      <c r="E537" s="10"/>
      <c r="F537" s="10"/>
      <c r="G537" s="10"/>
      <c r="I537" s="10"/>
      <c r="J537" s="56">
        <v>0</v>
      </c>
      <c r="K537" s="56">
        <v>0</v>
      </c>
      <c r="M537" s="10"/>
      <c r="N537" s="10"/>
      <c r="O537" s="10"/>
      <c r="Q537" s="10"/>
      <c r="R537" s="10"/>
      <c r="S537" s="10"/>
      <c r="U537" s="10"/>
      <c r="V537" s="10"/>
      <c r="W537" s="10"/>
      <c r="Y537" s="10"/>
      <c r="Z537" s="10"/>
      <c r="AA537" s="10"/>
    </row>
    <row r="538" spans="1:27" ht="12.75">
      <c r="A538" s="50">
        <v>38153</v>
      </c>
      <c r="B538" s="51">
        <v>0.19444444444444445</v>
      </c>
      <c r="C538" s="51">
        <v>0.8958333333333334</v>
      </c>
      <c r="E538" s="10"/>
      <c r="F538" s="10"/>
      <c r="G538" s="10"/>
      <c r="I538" s="10"/>
      <c r="J538" s="56">
        <v>0</v>
      </c>
      <c r="K538" s="56">
        <v>0</v>
      </c>
      <c r="M538" s="10"/>
      <c r="N538" s="10"/>
      <c r="O538" s="10"/>
      <c r="Q538" s="10"/>
      <c r="R538" s="10"/>
      <c r="S538" s="10"/>
      <c r="U538" s="10"/>
      <c r="V538" s="10"/>
      <c r="W538" s="10"/>
      <c r="Y538" s="10"/>
      <c r="Z538" s="10"/>
      <c r="AA538" s="10"/>
    </row>
    <row r="539" spans="1:27" ht="12.75">
      <c r="A539" s="50">
        <v>38154</v>
      </c>
      <c r="B539" s="51">
        <v>0.19444444444444445</v>
      </c>
      <c r="C539" s="51">
        <v>0.8965277777777777</v>
      </c>
      <c r="E539" s="10"/>
      <c r="F539" s="10"/>
      <c r="G539" s="10"/>
      <c r="I539" s="10"/>
      <c r="J539" s="56">
        <v>0</v>
      </c>
      <c r="K539" s="56">
        <v>0</v>
      </c>
      <c r="M539" s="10"/>
      <c r="N539" s="10"/>
      <c r="O539" s="10"/>
      <c r="Q539" s="10"/>
      <c r="R539" s="10"/>
      <c r="S539" s="10"/>
      <c r="U539" s="10"/>
      <c r="V539" s="10"/>
      <c r="W539" s="10"/>
      <c r="Y539" s="10"/>
      <c r="Z539" s="10"/>
      <c r="AA539" s="10"/>
    </row>
    <row r="540" spans="1:27" ht="12.75">
      <c r="A540" s="50">
        <v>38155</v>
      </c>
      <c r="B540" s="51">
        <v>0.19444444444444445</v>
      </c>
      <c r="C540" s="51">
        <v>0.8965277777777777</v>
      </c>
      <c r="E540" s="10"/>
      <c r="F540" s="10"/>
      <c r="G540" s="10"/>
      <c r="I540" s="10"/>
      <c r="J540" s="56">
        <v>0</v>
      </c>
      <c r="K540" s="56">
        <v>0</v>
      </c>
      <c r="M540" s="10"/>
      <c r="N540" s="10"/>
      <c r="O540" s="10"/>
      <c r="Q540" s="10"/>
      <c r="R540" s="10"/>
      <c r="S540" s="10"/>
      <c r="U540" s="10"/>
      <c r="V540" s="10"/>
      <c r="W540" s="10"/>
      <c r="Y540" s="10"/>
      <c r="Z540" s="10"/>
      <c r="AA540" s="10"/>
    </row>
    <row r="541" spans="1:27" ht="12.75">
      <c r="A541" s="50">
        <v>38156</v>
      </c>
      <c r="B541" s="51">
        <v>0.19444444444444445</v>
      </c>
      <c r="C541" s="51">
        <v>0.8965277777777777</v>
      </c>
      <c r="E541" s="10"/>
      <c r="F541" s="10"/>
      <c r="G541" s="10"/>
      <c r="I541" s="10"/>
      <c r="J541" s="56">
        <v>0</v>
      </c>
      <c r="K541" s="56">
        <v>0</v>
      </c>
      <c r="M541" s="10"/>
      <c r="N541" s="10"/>
      <c r="O541" s="10"/>
      <c r="Q541" s="10"/>
      <c r="R541" s="10"/>
      <c r="S541" s="10"/>
      <c r="U541" s="10"/>
      <c r="V541" s="10"/>
      <c r="W541" s="10"/>
      <c r="Y541" s="10"/>
      <c r="Z541" s="10"/>
      <c r="AA541" s="10"/>
    </row>
    <row r="542" spans="1:27" ht="12.75">
      <c r="A542" s="50">
        <v>38157</v>
      </c>
      <c r="B542" s="51">
        <v>0.19444444444444445</v>
      </c>
      <c r="C542" s="51">
        <v>0.8972222222222223</v>
      </c>
      <c r="E542" s="10"/>
      <c r="F542" s="10"/>
      <c r="G542" s="10"/>
      <c r="I542" s="10"/>
      <c r="J542" s="56">
        <v>0</v>
      </c>
      <c r="K542" s="56">
        <v>0</v>
      </c>
      <c r="M542" s="10"/>
      <c r="N542" s="10"/>
      <c r="O542" s="10"/>
      <c r="Q542" s="10"/>
      <c r="R542" s="10"/>
      <c r="S542" s="10"/>
      <c r="U542" s="10"/>
      <c r="V542" s="10"/>
      <c r="W542" s="10"/>
      <c r="Y542" s="10"/>
      <c r="Z542" s="10"/>
      <c r="AA542" s="10"/>
    </row>
    <row r="543" spans="1:27" ht="12.75">
      <c r="A543" s="50">
        <v>38158</v>
      </c>
      <c r="B543" s="51">
        <v>0.19444444444444445</v>
      </c>
      <c r="C543" s="51">
        <v>0.8972222222222223</v>
      </c>
      <c r="E543" s="10"/>
      <c r="F543" s="10"/>
      <c r="G543" s="10"/>
      <c r="I543" s="10"/>
      <c r="J543" s="56">
        <v>0</v>
      </c>
      <c r="K543" s="56">
        <v>0</v>
      </c>
      <c r="M543" s="10"/>
      <c r="N543" s="10"/>
      <c r="O543" s="10"/>
      <c r="Q543" s="10"/>
      <c r="R543" s="10"/>
      <c r="S543" s="10"/>
      <c r="U543" s="10"/>
      <c r="V543" s="10"/>
      <c r="W543" s="10"/>
      <c r="Y543" s="10"/>
      <c r="Z543" s="10"/>
      <c r="AA543" s="10"/>
    </row>
    <row r="544" spans="1:27" ht="12.75">
      <c r="A544" s="50">
        <v>38159</v>
      </c>
      <c r="B544" s="51">
        <v>0.1951388888888889</v>
      </c>
      <c r="C544" s="51">
        <v>0.8972222222222223</v>
      </c>
      <c r="E544" s="10"/>
      <c r="F544" s="10"/>
      <c r="G544" s="10"/>
      <c r="I544" s="10"/>
      <c r="J544" s="56">
        <v>0</v>
      </c>
      <c r="K544" s="56">
        <v>0</v>
      </c>
      <c r="M544" s="10"/>
      <c r="N544" s="10"/>
      <c r="O544" s="10"/>
      <c r="Q544" s="10"/>
      <c r="R544" s="10"/>
      <c r="S544" s="10"/>
      <c r="U544" s="10"/>
      <c r="V544" s="10"/>
      <c r="W544" s="10"/>
      <c r="Y544" s="10"/>
      <c r="Z544" s="10"/>
      <c r="AA544" s="10"/>
    </row>
    <row r="545" spans="1:27" ht="12.75">
      <c r="A545" s="50">
        <v>38160</v>
      </c>
      <c r="B545" s="51">
        <v>0.1951388888888889</v>
      </c>
      <c r="C545" s="51">
        <v>0.8972222222222223</v>
      </c>
      <c r="E545" s="10"/>
      <c r="F545" s="10"/>
      <c r="G545" s="10"/>
      <c r="I545" s="10"/>
      <c r="J545" s="56">
        <v>0</v>
      </c>
      <c r="K545" s="56">
        <v>0</v>
      </c>
      <c r="M545" s="10"/>
      <c r="N545" s="10"/>
      <c r="O545" s="10"/>
      <c r="Q545" s="10"/>
      <c r="R545" s="10"/>
      <c r="S545" s="10"/>
      <c r="U545" s="10"/>
      <c r="V545" s="10"/>
      <c r="W545" s="10"/>
      <c r="Y545" s="10"/>
      <c r="Z545" s="10"/>
      <c r="AA545" s="10"/>
    </row>
    <row r="546" spans="1:27" ht="12.75">
      <c r="A546" s="50">
        <v>38161</v>
      </c>
      <c r="B546" s="51">
        <v>0.1951388888888889</v>
      </c>
      <c r="C546" s="51">
        <v>0.8972222222222223</v>
      </c>
      <c r="E546" s="10"/>
      <c r="F546" s="10"/>
      <c r="G546" s="10"/>
      <c r="I546" s="10"/>
      <c r="J546" s="56">
        <v>0</v>
      </c>
      <c r="K546" s="56">
        <v>0</v>
      </c>
      <c r="M546" s="10"/>
      <c r="N546" s="10"/>
      <c r="O546" s="10"/>
      <c r="Q546" s="10"/>
      <c r="R546" s="10"/>
      <c r="S546" s="10"/>
      <c r="U546" s="10"/>
      <c r="V546" s="10"/>
      <c r="W546" s="10"/>
      <c r="Y546" s="10"/>
      <c r="Z546" s="10"/>
      <c r="AA546" s="10"/>
    </row>
    <row r="547" spans="1:27" ht="12.75">
      <c r="A547" s="50">
        <v>38162</v>
      </c>
      <c r="B547" s="51">
        <v>0.19583333333333333</v>
      </c>
      <c r="C547" s="51">
        <v>0.8972222222222223</v>
      </c>
      <c r="E547" s="10"/>
      <c r="F547" s="10"/>
      <c r="G547" s="10"/>
      <c r="I547" s="10"/>
      <c r="J547" s="56">
        <v>0</v>
      </c>
      <c r="K547" s="56">
        <v>0</v>
      </c>
      <c r="M547" s="10"/>
      <c r="N547" s="10"/>
      <c r="O547" s="10"/>
      <c r="Q547" s="10"/>
      <c r="R547" s="10"/>
      <c r="S547" s="10"/>
      <c r="U547" s="10"/>
      <c r="V547" s="10"/>
      <c r="W547" s="10"/>
      <c r="Y547" s="10"/>
      <c r="Z547" s="10"/>
      <c r="AA547" s="10"/>
    </row>
    <row r="548" spans="1:27" ht="12.75">
      <c r="A548" s="50">
        <v>38163</v>
      </c>
      <c r="B548" s="51">
        <v>0.19583333333333333</v>
      </c>
      <c r="C548" s="51">
        <v>0.8972222222222223</v>
      </c>
      <c r="E548" s="10"/>
      <c r="F548" s="10"/>
      <c r="G548" s="10"/>
      <c r="I548" s="10"/>
      <c r="J548" s="56">
        <v>0</v>
      </c>
      <c r="K548" s="56">
        <v>0</v>
      </c>
      <c r="M548" s="10"/>
      <c r="N548" s="10"/>
      <c r="O548" s="10"/>
      <c r="Q548" s="10"/>
      <c r="R548" s="10"/>
      <c r="S548" s="10"/>
      <c r="U548" s="10"/>
      <c r="V548" s="10"/>
      <c r="W548" s="10"/>
      <c r="Y548" s="10"/>
      <c r="Z548" s="10"/>
      <c r="AA548" s="10"/>
    </row>
    <row r="549" spans="1:27" ht="12.75">
      <c r="A549" s="50">
        <v>38164</v>
      </c>
      <c r="B549" s="51">
        <v>0.19652777777777777</v>
      </c>
      <c r="C549" s="51">
        <v>0.8972222222222223</v>
      </c>
      <c r="E549" s="10"/>
      <c r="F549" s="10"/>
      <c r="G549" s="10"/>
      <c r="I549" s="10"/>
      <c r="J549" s="56">
        <v>0</v>
      </c>
      <c r="K549" s="56">
        <v>0</v>
      </c>
      <c r="M549" s="10"/>
      <c r="N549" s="10"/>
      <c r="O549" s="10"/>
      <c r="Q549" s="10"/>
      <c r="R549" s="10"/>
      <c r="S549" s="10"/>
      <c r="U549" s="10"/>
      <c r="V549" s="10"/>
      <c r="W549" s="10"/>
      <c r="Y549" s="10"/>
      <c r="Z549" s="10"/>
      <c r="AA549" s="10"/>
    </row>
    <row r="550" spans="1:27" ht="12.75">
      <c r="A550" s="50">
        <v>38165</v>
      </c>
      <c r="B550" s="51">
        <v>0.19652777777777777</v>
      </c>
      <c r="C550" s="51">
        <v>0.8972222222222223</v>
      </c>
      <c r="E550" s="10"/>
      <c r="F550" s="10"/>
      <c r="G550" s="10"/>
      <c r="I550" s="10"/>
      <c r="J550" s="56">
        <v>0</v>
      </c>
      <c r="K550" s="56">
        <v>0</v>
      </c>
      <c r="M550" s="10"/>
      <c r="N550" s="10"/>
      <c r="O550" s="10"/>
      <c r="Q550" s="10"/>
      <c r="R550" s="10"/>
      <c r="S550" s="10"/>
      <c r="U550" s="10"/>
      <c r="V550" s="10"/>
      <c r="W550" s="10"/>
      <c r="Y550" s="10"/>
      <c r="Z550" s="10"/>
      <c r="AA550" s="10"/>
    </row>
    <row r="551" spans="1:27" ht="12.75">
      <c r="A551" s="50">
        <v>38166</v>
      </c>
      <c r="B551" s="51">
        <v>0.19722222222222222</v>
      </c>
      <c r="C551" s="51">
        <v>0.8972222222222223</v>
      </c>
      <c r="E551" s="10"/>
      <c r="F551" s="10"/>
      <c r="G551" s="10"/>
      <c r="I551" s="10"/>
      <c r="J551" s="56">
        <v>0</v>
      </c>
      <c r="K551" s="56">
        <v>0</v>
      </c>
      <c r="M551" s="10"/>
      <c r="N551" s="10"/>
      <c r="O551" s="10"/>
      <c r="Q551" s="10"/>
      <c r="R551" s="10"/>
      <c r="S551" s="10"/>
      <c r="U551" s="10"/>
      <c r="V551" s="10"/>
      <c r="W551" s="10"/>
      <c r="Y551" s="10"/>
      <c r="Z551" s="10"/>
      <c r="AA551" s="10"/>
    </row>
    <row r="552" spans="1:27" ht="12.75">
      <c r="A552" s="50">
        <v>38167</v>
      </c>
      <c r="B552" s="51">
        <v>0.19722222222222222</v>
      </c>
      <c r="C552" s="51">
        <v>0.8972222222222223</v>
      </c>
      <c r="E552" s="10"/>
      <c r="F552" s="10"/>
      <c r="G552" s="10"/>
      <c r="I552" s="10"/>
      <c r="J552" s="56">
        <v>0</v>
      </c>
      <c r="K552" s="56">
        <v>0</v>
      </c>
      <c r="M552" s="10"/>
      <c r="N552" s="10"/>
      <c r="O552" s="10"/>
      <c r="Q552" s="10"/>
      <c r="R552" s="10"/>
      <c r="S552" s="10"/>
      <c r="U552" s="10"/>
      <c r="V552" s="10"/>
      <c r="W552" s="10"/>
      <c r="Y552" s="10"/>
      <c r="Z552" s="10"/>
      <c r="AA552" s="10"/>
    </row>
    <row r="553" spans="1:27" ht="12.75">
      <c r="A553" s="50">
        <v>38168</v>
      </c>
      <c r="B553" s="51">
        <v>0.19791666666666666</v>
      </c>
      <c r="C553" s="51">
        <v>0.8965277777777777</v>
      </c>
      <c r="E553" s="10"/>
      <c r="F553" s="10"/>
      <c r="G553" s="10"/>
      <c r="I553" s="10"/>
      <c r="J553" s="56">
        <v>0</v>
      </c>
      <c r="K553" s="56">
        <v>0</v>
      </c>
      <c r="M553" s="10"/>
      <c r="N553" s="10"/>
      <c r="O553" s="10"/>
      <c r="Q553" s="10"/>
      <c r="R553" s="10"/>
      <c r="S553" s="10"/>
      <c r="U553" s="10"/>
      <c r="V553" s="10"/>
      <c r="W553" s="10"/>
      <c r="Y553" s="10"/>
      <c r="Z553" s="10"/>
      <c r="AA553" s="10"/>
    </row>
    <row r="554" spans="1:27" ht="12.75">
      <c r="A554" s="50">
        <v>38169</v>
      </c>
      <c r="B554" s="51">
        <v>0.1986111111111111</v>
      </c>
      <c r="C554" s="51">
        <v>0.8965277777777777</v>
      </c>
      <c r="E554" s="10"/>
      <c r="F554" s="10"/>
      <c r="G554" s="10"/>
      <c r="I554" s="10"/>
      <c r="J554" s="56">
        <v>0</v>
      </c>
      <c r="K554" s="56">
        <v>0</v>
      </c>
      <c r="M554" s="10"/>
      <c r="N554" s="10"/>
      <c r="O554" s="10"/>
      <c r="Q554" s="10"/>
      <c r="R554" s="10"/>
      <c r="S554" s="10"/>
      <c r="U554" s="10"/>
      <c r="V554" s="10"/>
      <c r="W554" s="10"/>
      <c r="Y554" s="10"/>
      <c r="Z554" s="10"/>
      <c r="AA554" s="10"/>
    </row>
    <row r="555" spans="1:27" ht="12.75">
      <c r="A555" s="50">
        <v>38170</v>
      </c>
      <c r="B555" s="51">
        <v>0.1986111111111111</v>
      </c>
      <c r="C555" s="51">
        <v>0.8965277777777777</v>
      </c>
      <c r="E555" s="10"/>
      <c r="F555" s="10"/>
      <c r="G555" s="10"/>
      <c r="I555" s="10"/>
      <c r="J555" s="56">
        <v>0</v>
      </c>
      <c r="K555" s="56">
        <v>0</v>
      </c>
      <c r="M555" s="10"/>
      <c r="N555" s="10"/>
      <c r="O555" s="10"/>
      <c r="Q555" s="10"/>
      <c r="R555" s="10"/>
      <c r="S555" s="10"/>
      <c r="U555" s="10"/>
      <c r="V555" s="10"/>
      <c r="W555" s="10"/>
      <c r="Y555" s="10"/>
      <c r="Z555" s="10"/>
      <c r="AA555" s="10"/>
    </row>
    <row r="556" spans="1:27" ht="12.75">
      <c r="A556" s="50">
        <v>38171</v>
      </c>
      <c r="B556" s="51">
        <v>0.19930555555555554</v>
      </c>
      <c r="C556" s="51">
        <v>0.8958333333333334</v>
      </c>
      <c r="E556" s="10"/>
      <c r="F556" s="10"/>
      <c r="G556" s="10"/>
      <c r="I556" s="10"/>
      <c r="J556" s="56">
        <v>0</v>
      </c>
      <c r="K556" s="56">
        <v>0</v>
      </c>
      <c r="M556" s="10"/>
      <c r="N556" s="10"/>
      <c r="O556" s="10"/>
      <c r="Q556" s="10"/>
      <c r="R556" s="10"/>
      <c r="S556" s="10"/>
      <c r="U556" s="10"/>
      <c r="V556" s="10"/>
      <c r="W556" s="10"/>
      <c r="Y556" s="10"/>
      <c r="Z556" s="10"/>
      <c r="AA556" s="10"/>
    </row>
    <row r="557" spans="1:27" ht="12.75">
      <c r="A557" s="50">
        <v>38172</v>
      </c>
      <c r="B557" s="51">
        <v>0.2</v>
      </c>
      <c r="C557" s="51">
        <v>0.8958333333333334</v>
      </c>
      <c r="E557" s="10"/>
      <c r="F557" s="10"/>
      <c r="G557" s="10"/>
      <c r="I557" s="10"/>
      <c r="J557" s="56">
        <v>0</v>
      </c>
      <c r="K557" s="56">
        <v>0</v>
      </c>
      <c r="M557" s="10"/>
      <c r="N557" s="10"/>
      <c r="O557" s="10"/>
      <c r="Q557" s="10"/>
      <c r="R557" s="10"/>
      <c r="S557" s="10"/>
      <c r="U557" s="10"/>
      <c r="V557" s="10"/>
      <c r="W557" s="10"/>
      <c r="Y557" s="10"/>
      <c r="Z557" s="10"/>
      <c r="AA557" s="10"/>
    </row>
    <row r="558" spans="1:27" ht="12.75">
      <c r="A558" s="50">
        <v>38173</v>
      </c>
      <c r="B558" s="51">
        <v>0.20069444444444443</v>
      </c>
      <c r="C558" s="51">
        <v>0.8951388888888889</v>
      </c>
      <c r="E558" s="10"/>
      <c r="F558" s="10"/>
      <c r="G558" s="10"/>
      <c r="I558" s="10"/>
      <c r="J558" s="56">
        <v>0</v>
      </c>
      <c r="K558" s="56">
        <v>0</v>
      </c>
      <c r="M558" s="10"/>
      <c r="N558" s="10"/>
      <c r="O558" s="10"/>
      <c r="Q558" s="10"/>
      <c r="R558" s="10"/>
      <c r="S558" s="10"/>
      <c r="U558" s="10"/>
      <c r="V558" s="10"/>
      <c r="W558" s="10"/>
      <c r="Y558" s="10"/>
      <c r="Z558" s="10"/>
      <c r="AA558" s="10"/>
    </row>
    <row r="559" spans="1:27" ht="12.75">
      <c r="A559" s="50">
        <v>38174</v>
      </c>
      <c r="B559" s="51">
        <v>0.20138888888888887</v>
      </c>
      <c r="C559" s="51">
        <v>0.8944444444444444</v>
      </c>
      <c r="E559" s="10"/>
      <c r="F559" s="10"/>
      <c r="G559" s="10"/>
      <c r="I559" s="10"/>
      <c r="J559" s="56">
        <v>0</v>
      </c>
      <c r="K559" s="56">
        <v>0</v>
      </c>
      <c r="M559" s="10"/>
      <c r="N559" s="10"/>
      <c r="O559" s="10"/>
      <c r="Q559" s="10"/>
      <c r="R559" s="10"/>
      <c r="S559" s="10"/>
      <c r="U559" s="10"/>
      <c r="V559" s="10"/>
      <c r="W559" s="10"/>
      <c r="Y559" s="10"/>
      <c r="Z559" s="10"/>
      <c r="AA559" s="10"/>
    </row>
    <row r="560" spans="1:27" ht="12.75">
      <c r="A560" s="50">
        <v>38175</v>
      </c>
      <c r="B560" s="51">
        <v>0.2020833333333333</v>
      </c>
      <c r="C560" s="51">
        <v>0.8944444444444444</v>
      </c>
      <c r="E560" s="10"/>
      <c r="F560" s="10"/>
      <c r="G560" s="10"/>
      <c r="I560" s="10"/>
      <c r="J560" s="56">
        <v>0</v>
      </c>
      <c r="K560" s="56">
        <v>0</v>
      </c>
      <c r="M560" s="10"/>
      <c r="N560" s="10"/>
      <c r="O560" s="10"/>
      <c r="Q560" s="10"/>
      <c r="R560" s="10"/>
      <c r="S560" s="10"/>
      <c r="U560" s="10"/>
      <c r="V560" s="10"/>
      <c r="W560" s="10"/>
      <c r="Y560" s="10"/>
      <c r="Z560" s="10"/>
      <c r="AA560" s="10"/>
    </row>
    <row r="561" spans="1:27" ht="12.75">
      <c r="A561" s="50">
        <v>38176</v>
      </c>
      <c r="B561" s="51">
        <v>0.2027777777777778</v>
      </c>
      <c r="C561" s="51">
        <v>0.89375</v>
      </c>
      <c r="E561" s="10"/>
      <c r="F561" s="10"/>
      <c r="G561" s="10"/>
      <c r="I561" s="10"/>
      <c r="J561" s="56">
        <v>0</v>
      </c>
      <c r="K561" s="56">
        <v>0</v>
      </c>
      <c r="M561" s="10"/>
      <c r="N561" s="10"/>
      <c r="O561" s="10"/>
      <c r="Q561" s="10"/>
      <c r="R561" s="10"/>
      <c r="S561" s="10"/>
      <c r="U561" s="10"/>
      <c r="V561" s="10"/>
      <c r="W561" s="10"/>
      <c r="Y561" s="10"/>
      <c r="Z561" s="10"/>
      <c r="AA561" s="10"/>
    </row>
    <row r="562" spans="1:27" ht="12.75">
      <c r="A562" s="50">
        <v>38177</v>
      </c>
      <c r="B562" s="51">
        <v>0.2034722222222222</v>
      </c>
      <c r="C562" s="51">
        <v>0.8930555555555556</v>
      </c>
      <c r="E562" s="10"/>
      <c r="F562" s="10"/>
      <c r="G562" s="10"/>
      <c r="I562" s="10"/>
      <c r="J562" s="56">
        <v>0</v>
      </c>
      <c r="K562" s="56">
        <v>0</v>
      </c>
      <c r="M562" s="10"/>
      <c r="N562" s="10"/>
      <c r="O562" s="10"/>
      <c r="Q562" s="10"/>
      <c r="R562" s="10"/>
      <c r="S562" s="10"/>
      <c r="U562" s="10"/>
      <c r="V562" s="10"/>
      <c r="W562" s="10"/>
      <c r="Y562" s="10"/>
      <c r="Z562" s="10"/>
      <c r="AA562" s="10"/>
    </row>
    <row r="563" spans="1:27" ht="12.75">
      <c r="A563" s="50">
        <v>38178</v>
      </c>
      <c r="B563" s="51">
        <v>0.2041666666666667</v>
      </c>
      <c r="C563" s="51">
        <v>0.8923611111111112</v>
      </c>
      <c r="E563" s="10"/>
      <c r="F563" s="10"/>
      <c r="G563" s="10"/>
      <c r="I563" s="10"/>
      <c r="J563" s="56">
        <v>0</v>
      </c>
      <c r="K563" s="56">
        <v>0</v>
      </c>
      <c r="M563" s="10"/>
      <c r="N563" s="10"/>
      <c r="O563" s="10"/>
      <c r="Q563" s="10"/>
      <c r="R563" s="10"/>
      <c r="S563" s="10"/>
      <c r="U563" s="10"/>
      <c r="V563" s="10"/>
      <c r="W563" s="10"/>
      <c r="Y563" s="10"/>
      <c r="Z563" s="10"/>
      <c r="AA563" s="10"/>
    </row>
    <row r="564" spans="1:27" ht="12.75">
      <c r="A564" s="50">
        <v>38179</v>
      </c>
      <c r="B564" s="51">
        <v>0.20486111111111113</v>
      </c>
      <c r="C564" s="51">
        <v>0.8923611111111112</v>
      </c>
      <c r="E564" s="10"/>
      <c r="F564" s="10"/>
      <c r="G564" s="10"/>
      <c r="I564" s="10"/>
      <c r="J564" s="56">
        <v>0</v>
      </c>
      <c r="K564" s="56">
        <v>0</v>
      </c>
      <c r="M564" s="10"/>
      <c r="N564" s="10"/>
      <c r="O564" s="10"/>
      <c r="Q564" s="10"/>
      <c r="R564" s="10"/>
      <c r="S564" s="10"/>
      <c r="U564" s="10"/>
      <c r="V564" s="10"/>
      <c r="W564" s="10"/>
      <c r="Y564" s="10"/>
      <c r="Z564" s="10"/>
      <c r="AA564" s="10"/>
    </row>
    <row r="565" spans="1:27" ht="12.75">
      <c r="A565" s="50">
        <v>38180</v>
      </c>
      <c r="B565" s="51">
        <v>0.20555555555555557</v>
      </c>
      <c r="C565" s="51">
        <v>0.8916666666666666</v>
      </c>
      <c r="E565" s="10"/>
      <c r="F565" s="10"/>
      <c r="G565" s="10"/>
      <c r="I565" s="10"/>
      <c r="J565" s="56">
        <v>0</v>
      </c>
      <c r="K565" s="56">
        <v>0</v>
      </c>
      <c r="M565" s="10"/>
      <c r="N565" s="10"/>
      <c r="O565" s="10"/>
      <c r="Q565" s="10"/>
      <c r="R565" s="10"/>
      <c r="S565" s="10"/>
      <c r="U565" s="10"/>
      <c r="V565" s="10"/>
      <c r="W565" s="10"/>
      <c r="Y565" s="10"/>
      <c r="Z565" s="10"/>
      <c r="AA565" s="10"/>
    </row>
    <row r="566" spans="1:27" ht="12.75">
      <c r="A566" s="50">
        <v>38181</v>
      </c>
      <c r="B566" s="51">
        <v>0.20625</v>
      </c>
      <c r="C566" s="51">
        <v>0.8909722222222222</v>
      </c>
      <c r="E566" s="10"/>
      <c r="F566" s="10"/>
      <c r="G566" s="10"/>
      <c r="I566" s="10"/>
      <c r="J566" s="56">
        <v>0</v>
      </c>
      <c r="K566" s="56">
        <v>0</v>
      </c>
      <c r="M566" s="10"/>
      <c r="N566" s="10"/>
      <c r="O566" s="10"/>
      <c r="Q566" s="10"/>
      <c r="R566" s="10"/>
      <c r="S566" s="10"/>
      <c r="U566" s="10"/>
      <c r="V566" s="10"/>
      <c r="W566" s="10"/>
      <c r="Y566" s="10"/>
      <c r="Z566" s="10"/>
      <c r="AA566" s="10"/>
    </row>
    <row r="567" spans="1:27" ht="12.75">
      <c r="A567" s="50">
        <v>38182</v>
      </c>
      <c r="B567" s="51">
        <v>0.2076388888888889</v>
      </c>
      <c r="C567" s="51">
        <v>0.8902777777777778</v>
      </c>
      <c r="E567" s="10"/>
      <c r="F567" s="10"/>
      <c r="G567" s="10"/>
      <c r="I567" s="10"/>
      <c r="J567" s="56">
        <v>0</v>
      </c>
      <c r="K567" s="56">
        <v>0</v>
      </c>
      <c r="M567" s="10"/>
      <c r="N567" s="10"/>
      <c r="O567" s="10"/>
      <c r="Q567" s="10"/>
      <c r="R567" s="10"/>
      <c r="S567" s="10"/>
      <c r="U567" s="10"/>
      <c r="V567" s="10"/>
      <c r="W567" s="10"/>
      <c r="Y567" s="10"/>
      <c r="Z567" s="10"/>
      <c r="AA567" s="10"/>
    </row>
    <row r="568" spans="1:27" ht="12.75">
      <c r="A568" s="50">
        <v>38183</v>
      </c>
      <c r="B568" s="51">
        <v>0.20833333333333334</v>
      </c>
      <c r="C568" s="51">
        <v>0.8888888888888888</v>
      </c>
      <c r="E568" s="10"/>
      <c r="F568" s="10"/>
      <c r="G568" s="10"/>
      <c r="I568" s="10"/>
      <c r="J568" s="56">
        <v>0</v>
      </c>
      <c r="K568" s="56">
        <v>0</v>
      </c>
      <c r="M568" s="10"/>
      <c r="N568" s="10"/>
      <c r="O568" s="10"/>
      <c r="Q568" s="10"/>
      <c r="R568" s="10"/>
      <c r="S568" s="10"/>
      <c r="U568" s="10"/>
      <c r="V568" s="10"/>
      <c r="W568" s="10"/>
      <c r="Y568" s="10"/>
      <c r="Z568" s="10"/>
      <c r="AA568" s="10"/>
    </row>
    <row r="569" spans="1:27" ht="12.75">
      <c r="A569" s="50">
        <v>38184</v>
      </c>
      <c r="B569" s="51">
        <v>0.20902777777777778</v>
      </c>
      <c r="C569" s="51">
        <v>0.8881944444444444</v>
      </c>
      <c r="E569" s="10"/>
      <c r="F569" s="10"/>
      <c r="G569" s="10"/>
      <c r="I569" s="10"/>
      <c r="J569" s="56">
        <v>0</v>
      </c>
      <c r="K569" s="56">
        <v>0</v>
      </c>
      <c r="M569" s="10"/>
      <c r="N569" s="10"/>
      <c r="O569" s="10"/>
      <c r="Q569" s="10"/>
      <c r="R569" s="10"/>
      <c r="S569" s="10"/>
      <c r="U569" s="10"/>
      <c r="V569" s="10"/>
      <c r="W569" s="10"/>
      <c r="Y569" s="10"/>
      <c r="Z569" s="10"/>
      <c r="AA569" s="10"/>
    </row>
    <row r="570" spans="1:27" ht="12.75">
      <c r="A570" s="50">
        <v>38185</v>
      </c>
      <c r="B570" s="51">
        <v>0.21041666666666667</v>
      </c>
      <c r="C570" s="51">
        <v>0.8875</v>
      </c>
      <c r="E570" s="10"/>
      <c r="F570" s="10"/>
      <c r="G570" s="10"/>
      <c r="I570" s="10"/>
      <c r="J570" s="56">
        <v>0</v>
      </c>
      <c r="K570" s="56">
        <v>0</v>
      </c>
      <c r="M570" s="10"/>
      <c r="N570" s="10"/>
      <c r="O570" s="10"/>
      <c r="Q570" s="10"/>
      <c r="R570" s="10"/>
      <c r="S570" s="10"/>
      <c r="U570" s="10"/>
      <c r="V570" s="10"/>
      <c r="W570" s="10"/>
      <c r="Y570" s="10"/>
      <c r="Z570" s="10"/>
      <c r="AA570" s="10"/>
    </row>
    <row r="571" spans="1:27" ht="12.75">
      <c r="A571" s="50">
        <v>38186</v>
      </c>
      <c r="B571" s="51">
        <v>0.2111111111111111</v>
      </c>
      <c r="C571" s="51">
        <v>0.8868055555555556</v>
      </c>
      <c r="E571" s="10"/>
      <c r="F571" s="10"/>
      <c r="G571" s="10"/>
      <c r="I571" s="10"/>
      <c r="J571" s="56">
        <v>0</v>
      </c>
      <c r="K571" s="56">
        <v>0</v>
      </c>
      <c r="M571" s="10"/>
      <c r="N571" s="10"/>
      <c r="O571" s="10"/>
      <c r="Q571" s="10"/>
      <c r="R571" s="10"/>
      <c r="S571" s="10"/>
      <c r="U571" s="10"/>
      <c r="V571" s="10"/>
      <c r="W571" s="10"/>
      <c r="Y571" s="10"/>
      <c r="Z571" s="10"/>
      <c r="AA571" s="10"/>
    </row>
    <row r="572" spans="1:27" ht="12.75">
      <c r="A572" s="50">
        <v>38187</v>
      </c>
      <c r="B572" s="51">
        <v>0.21180555555555555</v>
      </c>
      <c r="C572" s="51">
        <v>0.8861111111111111</v>
      </c>
      <c r="E572" s="10"/>
      <c r="F572" s="10"/>
      <c r="G572" s="10"/>
      <c r="I572" s="10"/>
      <c r="J572" s="56">
        <v>0</v>
      </c>
      <c r="K572" s="56">
        <v>0</v>
      </c>
      <c r="M572" s="10"/>
      <c r="N572" s="10"/>
      <c r="O572" s="10"/>
      <c r="Q572" s="10"/>
      <c r="R572" s="10"/>
      <c r="S572" s="10"/>
      <c r="U572" s="10"/>
      <c r="V572" s="10"/>
      <c r="W572" s="10"/>
      <c r="Y572" s="10"/>
      <c r="Z572" s="10"/>
      <c r="AA572" s="10"/>
    </row>
    <row r="573" spans="1:27" ht="12.75">
      <c r="A573" s="50">
        <v>38188</v>
      </c>
      <c r="B573" s="51">
        <v>0.21319444444444444</v>
      </c>
      <c r="C573" s="51">
        <v>0.8847222222222223</v>
      </c>
      <c r="E573" s="10"/>
      <c r="F573" s="10"/>
      <c r="G573" s="10"/>
      <c r="I573" s="10"/>
      <c r="J573" s="56">
        <v>0</v>
      </c>
      <c r="K573" s="56">
        <v>0</v>
      </c>
      <c r="M573" s="10"/>
      <c r="N573" s="10"/>
      <c r="O573" s="10"/>
      <c r="Q573" s="10"/>
      <c r="R573" s="10"/>
      <c r="S573" s="10"/>
      <c r="U573" s="10"/>
      <c r="V573" s="10"/>
      <c r="W573" s="10"/>
      <c r="Y573" s="10"/>
      <c r="Z573" s="10"/>
      <c r="AA573" s="10"/>
    </row>
    <row r="574" spans="1:27" ht="12.75">
      <c r="A574" s="50">
        <v>38189</v>
      </c>
      <c r="B574" s="51">
        <v>0.2138888888888889</v>
      </c>
      <c r="C574" s="51">
        <v>0.8840277777777777</v>
      </c>
      <c r="E574" s="10"/>
      <c r="F574" s="10"/>
      <c r="G574" s="10"/>
      <c r="I574" s="10"/>
      <c r="J574" s="56">
        <v>0</v>
      </c>
      <c r="K574" s="56">
        <v>0</v>
      </c>
      <c r="M574" s="10"/>
      <c r="N574" s="10"/>
      <c r="O574" s="10"/>
      <c r="Q574" s="10"/>
      <c r="R574" s="10"/>
      <c r="S574" s="10"/>
      <c r="U574" s="10"/>
      <c r="V574" s="10"/>
      <c r="W574" s="10"/>
      <c r="Y574" s="10"/>
      <c r="Z574" s="10"/>
      <c r="AA574" s="10"/>
    </row>
    <row r="575" spans="1:27" ht="12.75">
      <c r="A575" s="50">
        <v>38190</v>
      </c>
      <c r="B575" s="51">
        <v>0.21458333333333335</v>
      </c>
      <c r="C575" s="51">
        <v>0.8833333333333333</v>
      </c>
      <c r="E575" s="10"/>
      <c r="F575" s="10"/>
      <c r="G575" s="10"/>
      <c r="I575" s="10"/>
      <c r="J575" s="56">
        <v>0</v>
      </c>
      <c r="K575" s="56">
        <v>0</v>
      </c>
      <c r="M575" s="10"/>
      <c r="N575" s="10"/>
      <c r="O575" s="10"/>
      <c r="Q575" s="10"/>
      <c r="R575" s="10"/>
      <c r="S575" s="10"/>
      <c r="U575" s="10"/>
      <c r="V575" s="10"/>
      <c r="W575" s="10"/>
      <c r="Y575" s="10"/>
      <c r="Z575" s="10"/>
      <c r="AA575" s="10"/>
    </row>
    <row r="576" spans="1:27" ht="12.75">
      <c r="A576" s="50">
        <v>38191</v>
      </c>
      <c r="B576" s="51">
        <v>0.21597222222222223</v>
      </c>
      <c r="C576" s="51">
        <v>0.8819444444444445</v>
      </c>
      <c r="E576" s="10"/>
      <c r="F576" s="10"/>
      <c r="G576" s="10"/>
      <c r="I576" s="10"/>
      <c r="J576" s="56">
        <v>0</v>
      </c>
      <c r="K576" s="56">
        <v>0</v>
      </c>
      <c r="M576" s="10"/>
      <c r="N576" s="10"/>
      <c r="O576" s="10"/>
      <c r="Q576" s="10"/>
      <c r="R576" s="10"/>
      <c r="S576" s="10"/>
      <c r="U576" s="10"/>
      <c r="V576" s="10"/>
      <c r="W576" s="10"/>
      <c r="Y576" s="10"/>
      <c r="Z576" s="10"/>
      <c r="AA576" s="10"/>
    </row>
    <row r="577" spans="1:27" ht="12.75">
      <c r="A577" s="50">
        <v>38192</v>
      </c>
      <c r="B577" s="51">
        <v>0.21666666666666667</v>
      </c>
      <c r="C577" s="51">
        <v>0.88125</v>
      </c>
      <c r="E577" s="10"/>
      <c r="F577" s="10"/>
      <c r="G577" s="10"/>
      <c r="I577" s="10"/>
      <c r="J577" s="56">
        <v>0</v>
      </c>
      <c r="K577" s="56">
        <v>0</v>
      </c>
      <c r="M577" s="10"/>
      <c r="N577" s="10"/>
      <c r="O577" s="10"/>
      <c r="Q577" s="10"/>
      <c r="R577" s="10"/>
      <c r="S577" s="10"/>
      <c r="U577" s="10"/>
      <c r="V577" s="10"/>
      <c r="W577" s="10"/>
      <c r="Y577" s="10"/>
      <c r="Z577" s="10"/>
      <c r="AA577" s="10"/>
    </row>
    <row r="578" spans="1:27" ht="12.75">
      <c r="A578" s="50">
        <v>38193</v>
      </c>
      <c r="B578" s="51">
        <v>0.21805555555555556</v>
      </c>
      <c r="C578" s="51">
        <v>0.8798611111111111</v>
      </c>
      <c r="E578" s="10"/>
      <c r="F578" s="10"/>
      <c r="G578" s="10"/>
      <c r="I578" s="10"/>
      <c r="J578" s="56">
        <v>0</v>
      </c>
      <c r="K578" s="56">
        <v>0</v>
      </c>
      <c r="M578" s="10"/>
      <c r="N578" s="10"/>
      <c r="O578" s="10"/>
      <c r="Q578" s="10"/>
      <c r="R578" s="10"/>
      <c r="S578" s="10"/>
      <c r="U578" s="10"/>
      <c r="V578" s="10"/>
      <c r="W578" s="10"/>
      <c r="Y578" s="10"/>
      <c r="Z578" s="10"/>
      <c r="AA578" s="10"/>
    </row>
    <row r="579" spans="1:27" ht="12.75">
      <c r="A579" s="50">
        <v>38194</v>
      </c>
      <c r="B579" s="51">
        <v>0.21875</v>
      </c>
      <c r="C579" s="51">
        <v>0.8791666666666668</v>
      </c>
      <c r="E579" s="10"/>
      <c r="F579" s="10"/>
      <c r="G579" s="10"/>
      <c r="I579" s="10"/>
      <c r="J579" s="56">
        <v>0</v>
      </c>
      <c r="K579" s="56">
        <v>0</v>
      </c>
      <c r="M579" s="10"/>
      <c r="N579" s="10"/>
      <c r="O579" s="10"/>
      <c r="Q579" s="10"/>
      <c r="R579" s="10"/>
      <c r="S579" s="10"/>
      <c r="U579" s="10"/>
      <c r="V579" s="10"/>
      <c r="W579" s="10"/>
      <c r="Y579" s="10"/>
      <c r="Z579" s="10"/>
      <c r="AA579" s="10"/>
    </row>
    <row r="580" spans="1:27" ht="12.75">
      <c r="A580" s="50">
        <v>38195</v>
      </c>
      <c r="B580" s="51">
        <v>0.22013888888888888</v>
      </c>
      <c r="C580" s="51">
        <v>0.8777777777777778</v>
      </c>
      <c r="E580" s="10"/>
      <c r="F580" s="10"/>
      <c r="G580" s="10"/>
      <c r="I580" s="10"/>
      <c r="J580" s="56">
        <v>0</v>
      </c>
      <c r="K580" s="56">
        <v>0</v>
      </c>
      <c r="M580" s="10"/>
      <c r="N580" s="10"/>
      <c r="O580" s="10"/>
      <c r="Q580" s="10"/>
      <c r="R580" s="10"/>
      <c r="S580" s="10"/>
      <c r="U580" s="10"/>
      <c r="V580" s="10"/>
      <c r="W580" s="10"/>
      <c r="Y580" s="10"/>
      <c r="Z580" s="10"/>
      <c r="AA580" s="10"/>
    </row>
    <row r="581" spans="1:27" ht="12.75">
      <c r="A581" s="50">
        <v>38196</v>
      </c>
      <c r="B581" s="51">
        <v>0.22083333333333333</v>
      </c>
      <c r="C581" s="51">
        <v>0.8770833333333333</v>
      </c>
      <c r="E581" s="10"/>
      <c r="F581" s="10"/>
      <c r="G581" s="10"/>
      <c r="I581" s="10"/>
      <c r="J581" s="56">
        <v>0</v>
      </c>
      <c r="K581" s="56">
        <v>0</v>
      </c>
      <c r="M581" s="10"/>
      <c r="N581" s="10"/>
      <c r="O581" s="10"/>
      <c r="Q581" s="10"/>
      <c r="R581" s="10"/>
      <c r="S581" s="10"/>
      <c r="U581" s="10"/>
      <c r="V581" s="10"/>
      <c r="W581" s="10"/>
      <c r="Y581" s="10"/>
      <c r="Z581" s="10"/>
      <c r="AA581" s="10"/>
    </row>
    <row r="582" spans="1:27" ht="12.75">
      <c r="A582" s="50">
        <v>38197</v>
      </c>
      <c r="B582" s="51">
        <v>0.2222222222222222</v>
      </c>
      <c r="C582" s="51">
        <v>0.8756944444444444</v>
      </c>
      <c r="E582" s="10"/>
      <c r="F582" s="10"/>
      <c r="G582" s="10"/>
      <c r="I582" s="10"/>
      <c r="J582" s="56">
        <v>0</v>
      </c>
      <c r="K582" s="56">
        <v>0</v>
      </c>
      <c r="M582" s="10"/>
      <c r="N582" s="10"/>
      <c r="O582" s="10"/>
      <c r="Q582" s="10"/>
      <c r="R582" s="10"/>
      <c r="S582" s="10"/>
      <c r="U582" s="10"/>
      <c r="V582" s="10"/>
      <c r="W582" s="10"/>
      <c r="Y582" s="10"/>
      <c r="Z582" s="10"/>
      <c r="AA582" s="10"/>
    </row>
    <row r="583" spans="1:27" ht="12.75">
      <c r="A583" s="50">
        <v>38198</v>
      </c>
      <c r="B583" s="51">
        <v>0.2236111111111111</v>
      </c>
      <c r="C583" s="51">
        <v>0.8743055555555556</v>
      </c>
      <c r="E583" s="10"/>
      <c r="F583" s="10"/>
      <c r="G583" s="10"/>
      <c r="I583" s="10"/>
      <c r="J583" s="56">
        <v>0</v>
      </c>
      <c r="K583" s="56">
        <v>0</v>
      </c>
      <c r="M583" s="10"/>
      <c r="N583" s="10"/>
      <c r="O583" s="10"/>
      <c r="Q583" s="10"/>
      <c r="R583" s="10"/>
      <c r="S583" s="10"/>
      <c r="U583" s="10"/>
      <c r="V583" s="10"/>
      <c r="W583" s="10"/>
      <c r="Y583" s="10"/>
      <c r="Z583" s="10"/>
      <c r="AA583" s="10"/>
    </row>
    <row r="584" spans="1:27" ht="12.75">
      <c r="A584" s="50">
        <v>38199</v>
      </c>
      <c r="B584" s="51">
        <v>0.22430555555555556</v>
      </c>
      <c r="C584" s="51">
        <v>0.873611111111111</v>
      </c>
      <c r="E584" s="10"/>
      <c r="F584" s="10"/>
      <c r="G584" s="10"/>
      <c r="I584" s="10"/>
      <c r="J584" s="56">
        <v>0</v>
      </c>
      <c r="K584" s="56">
        <v>0</v>
      </c>
      <c r="M584" s="10"/>
      <c r="N584" s="10"/>
      <c r="O584" s="10"/>
      <c r="Q584" s="10"/>
      <c r="R584" s="10"/>
      <c r="S584" s="10"/>
      <c r="U584" s="10"/>
      <c r="V584" s="10"/>
      <c r="W584" s="10"/>
      <c r="Y584" s="10"/>
      <c r="Z584" s="10"/>
      <c r="AA584" s="10"/>
    </row>
    <row r="585" spans="1:27" ht="12.75">
      <c r="A585" s="50">
        <v>38200</v>
      </c>
      <c r="B585" s="51">
        <v>0.22569444444444445</v>
      </c>
      <c r="C585" s="51">
        <v>0.8722222222222222</v>
      </c>
      <c r="E585" s="10"/>
      <c r="F585" s="10"/>
      <c r="G585" s="10"/>
      <c r="I585" s="10"/>
      <c r="J585" s="56">
        <v>0</v>
      </c>
      <c r="K585" s="56">
        <v>0</v>
      </c>
      <c r="M585" s="10"/>
      <c r="N585" s="10"/>
      <c r="O585" s="10"/>
      <c r="Q585" s="10"/>
      <c r="R585" s="10"/>
      <c r="S585" s="10"/>
      <c r="U585" s="10"/>
      <c r="V585" s="10"/>
      <c r="W585" s="10"/>
      <c r="Y585" s="10"/>
      <c r="Z585" s="10"/>
      <c r="AA585" s="10"/>
    </row>
    <row r="586" spans="1:27" ht="12.75">
      <c r="A586" s="50">
        <v>38201</v>
      </c>
      <c r="B586" s="51">
        <v>0.2263888888888889</v>
      </c>
      <c r="C586" s="51">
        <v>0.8708333333333332</v>
      </c>
      <c r="E586" s="10"/>
      <c r="F586" s="10"/>
      <c r="G586" s="10"/>
      <c r="I586" s="10"/>
      <c r="J586" s="56">
        <v>0</v>
      </c>
      <c r="K586" s="56">
        <v>0</v>
      </c>
      <c r="M586" s="10"/>
      <c r="N586" s="10"/>
      <c r="O586" s="10"/>
      <c r="Q586" s="10"/>
      <c r="R586" s="10"/>
      <c r="S586" s="10"/>
      <c r="U586" s="10"/>
      <c r="V586" s="10"/>
      <c r="W586" s="10"/>
      <c r="Y586" s="10"/>
      <c r="Z586" s="10"/>
      <c r="AA586" s="10"/>
    </row>
    <row r="587" spans="1:27" ht="12.75">
      <c r="A587" s="50">
        <v>38202</v>
      </c>
      <c r="B587" s="51">
        <v>0.22777777777777777</v>
      </c>
      <c r="C587" s="51">
        <v>0.8694444444444445</v>
      </c>
      <c r="E587" s="10"/>
      <c r="F587" s="10"/>
      <c r="G587" s="10"/>
      <c r="I587" s="10"/>
      <c r="J587" s="56">
        <v>0</v>
      </c>
      <c r="K587" s="56">
        <v>0</v>
      </c>
      <c r="M587" s="10"/>
      <c r="N587" s="10"/>
      <c r="O587" s="10"/>
      <c r="Q587" s="10"/>
      <c r="R587" s="10"/>
      <c r="S587" s="10"/>
      <c r="U587" s="10"/>
      <c r="V587" s="10"/>
      <c r="W587" s="10"/>
      <c r="Y587" s="10"/>
      <c r="Z587" s="10"/>
      <c r="AA587" s="10"/>
    </row>
    <row r="588" spans="1:27" ht="12.75">
      <c r="A588" s="50">
        <v>38203</v>
      </c>
      <c r="B588" s="51">
        <v>0.22847222222222222</v>
      </c>
      <c r="C588" s="51">
        <v>0.86875</v>
      </c>
      <c r="E588" s="10"/>
      <c r="F588" s="10"/>
      <c r="G588" s="10"/>
      <c r="I588" s="10"/>
      <c r="J588" s="56">
        <v>0</v>
      </c>
      <c r="K588" s="56">
        <v>0</v>
      </c>
      <c r="M588" s="10"/>
      <c r="N588" s="10"/>
      <c r="O588" s="10"/>
      <c r="Q588" s="10"/>
      <c r="R588" s="10"/>
      <c r="S588" s="10"/>
      <c r="U588" s="10"/>
      <c r="V588" s="10"/>
      <c r="W588" s="10"/>
      <c r="Y588" s="10"/>
      <c r="Z588" s="10"/>
      <c r="AA588" s="10"/>
    </row>
    <row r="589" spans="1:27" ht="12.75">
      <c r="A589" s="50">
        <v>38204</v>
      </c>
      <c r="B589" s="51">
        <v>0.2298611111111111</v>
      </c>
      <c r="C589" s="51">
        <v>0.8673611111111111</v>
      </c>
      <c r="E589" s="10"/>
      <c r="F589" s="10"/>
      <c r="G589" s="10"/>
      <c r="I589" s="10"/>
      <c r="J589" s="56">
        <v>0</v>
      </c>
      <c r="K589" s="56">
        <v>0</v>
      </c>
      <c r="M589" s="10"/>
      <c r="N589" s="10"/>
      <c r="O589" s="10"/>
      <c r="Q589" s="10"/>
      <c r="R589" s="10"/>
      <c r="S589" s="10"/>
      <c r="U589" s="10"/>
      <c r="V589" s="10"/>
      <c r="W589" s="10"/>
      <c r="Y589" s="10"/>
      <c r="Z589" s="10"/>
      <c r="AA589" s="10"/>
    </row>
    <row r="590" spans="1:27" ht="12.75">
      <c r="A590" s="50">
        <v>38205</v>
      </c>
      <c r="B590" s="51">
        <v>0.23125</v>
      </c>
      <c r="C590" s="51">
        <v>0.8659722222222223</v>
      </c>
      <c r="E590" s="10"/>
      <c r="F590" s="10"/>
      <c r="G590" s="10"/>
      <c r="I590" s="10"/>
      <c r="J590" s="56">
        <v>0</v>
      </c>
      <c r="K590" s="56">
        <v>0</v>
      </c>
      <c r="M590" s="10"/>
      <c r="N590" s="10"/>
      <c r="O590" s="10"/>
      <c r="Q590" s="10"/>
      <c r="R590" s="10"/>
      <c r="S590" s="10"/>
      <c r="U590" s="10"/>
      <c r="V590" s="10"/>
      <c r="W590" s="10"/>
      <c r="Y590" s="10"/>
      <c r="Z590" s="10"/>
      <c r="AA590" s="10"/>
    </row>
    <row r="591" spans="1:27" ht="12.75">
      <c r="A591" s="50">
        <v>38206</v>
      </c>
      <c r="B591" s="51">
        <v>0.23194444444444443</v>
      </c>
      <c r="C591" s="51">
        <v>0.8645833333333334</v>
      </c>
      <c r="E591" s="10"/>
      <c r="F591" s="10"/>
      <c r="G591" s="10"/>
      <c r="I591" s="10"/>
      <c r="J591" s="56">
        <v>0</v>
      </c>
      <c r="K591" s="56">
        <v>0</v>
      </c>
      <c r="M591" s="10"/>
      <c r="N591" s="10"/>
      <c r="O591" s="10"/>
      <c r="Q591" s="10"/>
      <c r="R591" s="10"/>
      <c r="S591" s="10"/>
      <c r="U591" s="10"/>
      <c r="V591" s="10"/>
      <c r="W591" s="10"/>
      <c r="Y591" s="10"/>
      <c r="Z591" s="10"/>
      <c r="AA591" s="10"/>
    </row>
    <row r="592" spans="1:27" ht="12.75">
      <c r="A592" s="50">
        <v>38207</v>
      </c>
      <c r="B592" s="51">
        <v>0.2333333333333333</v>
      </c>
      <c r="C592" s="51">
        <v>0.8631944444444444</v>
      </c>
      <c r="E592" s="10"/>
      <c r="F592" s="10"/>
      <c r="G592" s="10"/>
      <c r="I592" s="10"/>
      <c r="J592" s="56">
        <v>0</v>
      </c>
      <c r="K592" s="56">
        <v>0</v>
      </c>
      <c r="M592" s="10"/>
      <c r="N592" s="10"/>
      <c r="O592" s="10"/>
      <c r="Q592" s="10"/>
      <c r="R592" s="10"/>
      <c r="S592" s="10"/>
      <c r="U592" s="10"/>
      <c r="V592" s="10"/>
      <c r="W592" s="10"/>
      <c r="Y592" s="10"/>
      <c r="Z592" s="10"/>
      <c r="AA592" s="10"/>
    </row>
    <row r="593" spans="1:27" ht="12.75">
      <c r="A593" s="50">
        <v>38208</v>
      </c>
      <c r="B593" s="51">
        <v>0.2347222222222222</v>
      </c>
      <c r="C593" s="51">
        <v>0.8618055555555556</v>
      </c>
      <c r="E593" s="10"/>
      <c r="F593" s="10"/>
      <c r="G593" s="10"/>
      <c r="I593" s="10"/>
      <c r="J593" s="56">
        <v>0</v>
      </c>
      <c r="K593" s="56">
        <v>0</v>
      </c>
      <c r="M593" s="10"/>
      <c r="N593" s="10"/>
      <c r="O593" s="10"/>
      <c r="Q593" s="10"/>
      <c r="R593" s="10"/>
      <c r="S593" s="10"/>
      <c r="U593" s="10"/>
      <c r="V593" s="10"/>
      <c r="W593" s="10"/>
      <c r="Y593" s="10"/>
      <c r="Z593" s="10"/>
      <c r="AA593" s="10"/>
    </row>
    <row r="594" spans="1:27" ht="12.75">
      <c r="A594" s="50">
        <v>38209</v>
      </c>
      <c r="B594" s="51">
        <v>0.2354166666666667</v>
      </c>
      <c r="C594" s="51">
        <v>0.8604166666666666</v>
      </c>
      <c r="E594" s="10"/>
      <c r="F594" s="10"/>
      <c r="G594" s="10"/>
      <c r="I594" s="10"/>
      <c r="J594" s="56">
        <v>0</v>
      </c>
      <c r="K594" s="56">
        <v>0</v>
      </c>
      <c r="M594" s="10"/>
      <c r="N594" s="10"/>
      <c r="O594" s="10"/>
      <c r="Q594" s="10"/>
      <c r="R594" s="10"/>
      <c r="S594" s="10"/>
      <c r="U594" s="10"/>
      <c r="V594" s="10"/>
      <c r="W594" s="10"/>
      <c r="Y594" s="10"/>
      <c r="Z594" s="10"/>
      <c r="AA594" s="10"/>
    </row>
    <row r="595" spans="1:27" ht="12.75">
      <c r="A595" s="50">
        <v>38210</v>
      </c>
      <c r="B595" s="51">
        <v>0.23680555555555557</v>
      </c>
      <c r="C595" s="51">
        <v>0.8590277777777778</v>
      </c>
      <c r="E595" s="10"/>
      <c r="F595" s="10"/>
      <c r="G595" s="10"/>
      <c r="I595" s="10"/>
      <c r="J595" s="56">
        <v>0</v>
      </c>
      <c r="K595" s="56">
        <v>0</v>
      </c>
      <c r="M595" s="10"/>
      <c r="N595" s="10"/>
      <c r="O595" s="10"/>
      <c r="Q595" s="10"/>
      <c r="R595" s="10"/>
      <c r="S595" s="10"/>
      <c r="U595" s="10"/>
      <c r="V595" s="10"/>
      <c r="W595" s="10"/>
      <c r="Y595" s="10"/>
      <c r="Z595" s="10"/>
      <c r="AA595" s="10"/>
    </row>
    <row r="596" spans="1:27" ht="12.75">
      <c r="A596" s="50">
        <v>38211</v>
      </c>
      <c r="B596" s="51">
        <v>0.23819444444444446</v>
      </c>
      <c r="C596" s="51">
        <v>0.8576388888888888</v>
      </c>
      <c r="E596" s="10"/>
      <c r="F596" s="10"/>
      <c r="G596" s="10"/>
      <c r="I596" s="10"/>
      <c r="J596" s="56">
        <v>0</v>
      </c>
      <c r="K596" s="56">
        <v>0</v>
      </c>
      <c r="M596" s="10"/>
      <c r="N596" s="10"/>
      <c r="O596" s="10"/>
      <c r="Q596" s="10"/>
      <c r="R596" s="10"/>
      <c r="S596" s="10"/>
      <c r="U596" s="10"/>
      <c r="V596" s="10"/>
      <c r="W596" s="10"/>
      <c r="Y596" s="10"/>
      <c r="Z596" s="10"/>
      <c r="AA596" s="10"/>
    </row>
    <row r="597" spans="1:27" ht="12.75">
      <c r="A597" s="50">
        <v>38212</v>
      </c>
      <c r="B597" s="51">
        <v>0.2388888888888889</v>
      </c>
      <c r="C597" s="51">
        <v>0.85625</v>
      </c>
      <c r="E597" s="10"/>
      <c r="F597" s="10"/>
      <c r="G597" s="10"/>
      <c r="I597" s="10"/>
      <c r="J597" s="56">
        <v>0</v>
      </c>
      <c r="K597" s="56">
        <v>0</v>
      </c>
      <c r="M597" s="10"/>
      <c r="N597" s="10"/>
      <c r="O597" s="10"/>
      <c r="Q597" s="10"/>
      <c r="R597" s="10"/>
      <c r="S597" s="10"/>
      <c r="U597" s="10"/>
      <c r="V597" s="10"/>
      <c r="W597" s="10"/>
      <c r="Y597" s="10"/>
      <c r="Z597" s="10"/>
      <c r="AA597" s="10"/>
    </row>
    <row r="598" spans="1:27" ht="12.75">
      <c r="A598" s="50">
        <v>38213</v>
      </c>
      <c r="B598" s="51">
        <v>0.24027777777777778</v>
      </c>
      <c r="C598" s="51">
        <v>0.8548611111111111</v>
      </c>
      <c r="E598" s="10"/>
      <c r="F598" s="10"/>
      <c r="G598" s="10"/>
      <c r="I598" s="10"/>
      <c r="J598" s="56">
        <v>0</v>
      </c>
      <c r="K598" s="56">
        <v>0</v>
      </c>
      <c r="M598" s="10"/>
      <c r="N598" s="10"/>
      <c r="O598" s="10"/>
      <c r="Q598" s="10"/>
      <c r="R598" s="10"/>
      <c r="S598" s="10"/>
      <c r="U598" s="10"/>
      <c r="V598" s="10"/>
      <c r="W598" s="10"/>
      <c r="Y598" s="10"/>
      <c r="Z598" s="10"/>
      <c r="AA598" s="10"/>
    </row>
    <row r="599" spans="1:27" ht="12.75">
      <c r="A599" s="50">
        <v>38214</v>
      </c>
      <c r="B599" s="51">
        <v>0.24166666666666667</v>
      </c>
      <c r="C599" s="51">
        <v>0.8534722222222223</v>
      </c>
      <c r="E599" s="10"/>
      <c r="F599" s="10"/>
      <c r="G599" s="10"/>
      <c r="I599" s="10"/>
      <c r="J599" s="56">
        <v>0</v>
      </c>
      <c r="K599" s="56">
        <v>0</v>
      </c>
      <c r="M599" s="10"/>
      <c r="N599" s="10"/>
      <c r="O599" s="10"/>
      <c r="Q599" s="10"/>
      <c r="R599" s="10"/>
      <c r="S599" s="10"/>
      <c r="U599" s="10"/>
      <c r="V599" s="10"/>
      <c r="W599" s="10"/>
      <c r="Y599" s="10"/>
      <c r="Z599" s="10"/>
      <c r="AA599" s="10"/>
    </row>
    <row r="600" spans="1:27" ht="12.75">
      <c r="A600" s="50">
        <v>38215</v>
      </c>
      <c r="B600" s="51">
        <v>0.2423611111111111</v>
      </c>
      <c r="C600" s="51">
        <v>0.8520833333333333</v>
      </c>
      <c r="E600" s="10"/>
      <c r="F600" s="10"/>
      <c r="G600" s="10"/>
      <c r="I600" s="10"/>
      <c r="J600" s="56">
        <v>0</v>
      </c>
      <c r="K600" s="56">
        <v>0</v>
      </c>
      <c r="M600" s="10"/>
      <c r="N600" s="10"/>
      <c r="O600" s="10"/>
      <c r="Q600" s="10"/>
      <c r="R600" s="10"/>
      <c r="S600" s="10"/>
      <c r="U600" s="10"/>
      <c r="V600" s="10"/>
      <c r="W600" s="10"/>
      <c r="Y600" s="10"/>
      <c r="Z600" s="10"/>
      <c r="AA600" s="10"/>
    </row>
    <row r="601" spans="1:27" ht="12.75">
      <c r="A601" s="50">
        <v>38216</v>
      </c>
      <c r="B601" s="51">
        <v>0.24375</v>
      </c>
      <c r="C601" s="51">
        <v>0.8506944444444445</v>
      </c>
      <c r="E601" s="10"/>
      <c r="F601" s="10"/>
      <c r="G601" s="10"/>
      <c r="I601" s="10"/>
      <c r="J601" s="56">
        <v>0</v>
      </c>
      <c r="K601" s="56">
        <v>0</v>
      </c>
      <c r="M601" s="10"/>
      <c r="N601" s="10"/>
      <c r="O601" s="10"/>
      <c r="Q601" s="10"/>
      <c r="R601" s="10"/>
      <c r="S601" s="10"/>
      <c r="U601" s="10"/>
      <c r="V601" s="10"/>
      <c r="W601" s="10"/>
      <c r="Y601" s="10"/>
      <c r="Z601" s="10"/>
      <c r="AA601" s="10"/>
    </row>
    <row r="602" spans="1:27" ht="12.75">
      <c r="A602" s="50">
        <v>38217</v>
      </c>
      <c r="B602" s="51">
        <v>0.24513888888888888</v>
      </c>
      <c r="C602" s="51">
        <v>0.8493055555555555</v>
      </c>
      <c r="E602" s="10"/>
      <c r="F602" s="10"/>
      <c r="G602" s="10"/>
      <c r="I602" s="10"/>
      <c r="J602" s="56">
        <v>0</v>
      </c>
      <c r="K602" s="56">
        <v>0</v>
      </c>
      <c r="M602" s="10"/>
      <c r="N602" s="10"/>
      <c r="O602" s="10"/>
      <c r="Q602" s="10"/>
      <c r="R602" s="10"/>
      <c r="S602" s="10"/>
      <c r="U602" s="10"/>
      <c r="V602" s="10"/>
      <c r="W602" s="10"/>
      <c r="Y602" s="10"/>
      <c r="Z602" s="10"/>
      <c r="AA602" s="10"/>
    </row>
    <row r="603" spans="1:27" ht="12.75">
      <c r="A603" s="50">
        <v>38218</v>
      </c>
      <c r="B603" s="51">
        <v>0.24583333333333335</v>
      </c>
      <c r="C603" s="51">
        <v>0.8479166666666668</v>
      </c>
      <c r="E603" s="10"/>
      <c r="F603" s="10"/>
      <c r="G603" s="10"/>
      <c r="I603" s="10"/>
      <c r="J603" s="56">
        <v>0</v>
      </c>
      <c r="K603" s="56">
        <v>0</v>
      </c>
      <c r="M603" s="10"/>
      <c r="N603" s="10"/>
      <c r="O603" s="10"/>
      <c r="Q603" s="10"/>
      <c r="R603" s="10"/>
      <c r="S603" s="10"/>
      <c r="U603" s="10"/>
      <c r="V603" s="10"/>
      <c r="W603" s="10"/>
      <c r="Y603" s="10"/>
      <c r="Z603" s="10"/>
      <c r="AA603" s="10"/>
    </row>
    <row r="604" spans="1:27" ht="12.75">
      <c r="A604" s="50">
        <v>38219</v>
      </c>
      <c r="B604" s="51">
        <v>0.24722222222222223</v>
      </c>
      <c r="C604" s="51">
        <v>0.8458333333333333</v>
      </c>
      <c r="E604" s="10"/>
      <c r="F604" s="10"/>
      <c r="G604" s="10"/>
      <c r="I604" s="10"/>
      <c r="J604" s="56">
        <v>0</v>
      </c>
      <c r="K604" s="56">
        <v>0</v>
      </c>
      <c r="M604" s="10"/>
      <c r="N604" s="10"/>
      <c r="O604" s="10"/>
      <c r="Q604" s="10"/>
      <c r="R604" s="10"/>
      <c r="S604" s="10"/>
      <c r="U604" s="10"/>
      <c r="V604" s="10"/>
      <c r="W604" s="10"/>
      <c r="Y604" s="10"/>
      <c r="Z604" s="10"/>
      <c r="AA604" s="10"/>
    </row>
    <row r="605" spans="1:27" ht="12.75">
      <c r="A605" s="50">
        <v>38220</v>
      </c>
      <c r="B605" s="51">
        <v>0.24861111111111112</v>
      </c>
      <c r="C605" s="51">
        <v>0.8444444444444444</v>
      </c>
      <c r="E605" s="10"/>
      <c r="F605" s="10"/>
      <c r="G605" s="10"/>
      <c r="I605" s="10"/>
      <c r="J605" s="56">
        <v>0</v>
      </c>
      <c r="K605" s="56">
        <v>0</v>
      </c>
      <c r="M605" s="10"/>
      <c r="N605" s="10"/>
      <c r="O605" s="10"/>
      <c r="Q605" s="10"/>
      <c r="R605" s="10"/>
      <c r="S605" s="10"/>
      <c r="U605" s="10"/>
      <c r="V605" s="10"/>
      <c r="W605" s="10"/>
      <c r="Y605" s="10"/>
      <c r="Z605" s="10"/>
      <c r="AA605" s="10"/>
    </row>
    <row r="606" spans="1:27" ht="12.75">
      <c r="A606" s="50">
        <v>38221</v>
      </c>
      <c r="B606" s="51">
        <v>0.24930555555555556</v>
      </c>
      <c r="C606" s="51">
        <v>0.8430555555555556</v>
      </c>
      <c r="E606" s="10"/>
      <c r="F606" s="10"/>
      <c r="G606" s="10"/>
      <c r="I606" s="10"/>
      <c r="J606" s="56">
        <v>0</v>
      </c>
      <c r="K606" s="56">
        <v>0</v>
      </c>
      <c r="M606" s="10"/>
      <c r="N606" s="10"/>
      <c r="O606" s="10"/>
      <c r="Q606" s="10"/>
      <c r="R606" s="10"/>
      <c r="S606" s="10"/>
      <c r="U606" s="10"/>
      <c r="V606" s="10"/>
      <c r="W606" s="10"/>
      <c r="Y606" s="10"/>
      <c r="Z606" s="10"/>
      <c r="AA606" s="10"/>
    </row>
    <row r="607" spans="1:27" ht="12.75">
      <c r="A607" s="50">
        <v>38222</v>
      </c>
      <c r="B607" s="51">
        <v>0.25069444444444444</v>
      </c>
      <c r="C607" s="51">
        <v>0.8416666666666667</v>
      </c>
      <c r="E607" s="10"/>
      <c r="F607" s="10"/>
      <c r="G607" s="10"/>
      <c r="I607" s="10"/>
      <c r="J607" s="56">
        <v>0</v>
      </c>
      <c r="K607" s="56">
        <v>0</v>
      </c>
      <c r="M607" s="10"/>
      <c r="N607" s="10"/>
      <c r="O607" s="10"/>
      <c r="Q607" s="10"/>
      <c r="R607" s="10"/>
      <c r="S607" s="10"/>
      <c r="U607" s="10"/>
      <c r="V607" s="10"/>
      <c r="W607" s="10"/>
      <c r="Y607" s="10"/>
      <c r="Z607" s="10"/>
      <c r="AA607" s="10"/>
    </row>
    <row r="608" spans="1:27" ht="12.75">
      <c r="A608" s="50">
        <v>38223</v>
      </c>
      <c r="B608" s="51">
        <v>0.2520833333333333</v>
      </c>
      <c r="C608" s="51">
        <v>0.8402777777777778</v>
      </c>
      <c r="E608" s="10"/>
      <c r="F608" s="10"/>
      <c r="G608" s="10"/>
      <c r="I608" s="10"/>
      <c r="J608" s="56">
        <v>0</v>
      </c>
      <c r="K608" s="56">
        <v>0</v>
      </c>
      <c r="M608" s="10"/>
      <c r="N608" s="10"/>
      <c r="O608" s="10"/>
      <c r="Q608" s="10"/>
      <c r="R608" s="10"/>
      <c r="S608" s="10"/>
      <c r="U608" s="10"/>
      <c r="V608" s="10"/>
      <c r="W608" s="10"/>
      <c r="Y608" s="10"/>
      <c r="Z608" s="10"/>
      <c r="AA608" s="10"/>
    </row>
    <row r="609" spans="1:27" ht="12.75">
      <c r="A609" s="50">
        <v>38224</v>
      </c>
      <c r="B609" s="51">
        <v>0.25277777777777777</v>
      </c>
      <c r="C609" s="51">
        <v>0.8381944444444445</v>
      </c>
      <c r="E609" s="10"/>
      <c r="F609" s="10"/>
      <c r="G609" s="10"/>
      <c r="I609" s="10"/>
      <c r="J609" s="56">
        <v>0</v>
      </c>
      <c r="K609" s="56">
        <v>0</v>
      </c>
      <c r="M609" s="10"/>
      <c r="N609" s="10"/>
      <c r="O609" s="10"/>
      <c r="Q609" s="10"/>
      <c r="R609" s="10"/>
      <c r="S609" s="10"/>
      <c r="U609" s="10"/>
      <c r="V609" s="10"/>
      <c r="W609" s="10"/>
      <c r="Y609" s="10"/>
      <c r="Z609" s="10"/>
      <c r="AA609" s="10"/>
    </row>
    <row r="610" spans="1:27" ht="12.75">
      <c r="A610" s="50">
        <v>38225</v>
      </c>
      <c r="B610" s="51">
        <v>0.25416666666666665</v>
      </c>
      <c r="C610" s="51">
        <v>0.8368055555555555</v>
      </c>
      <c r="E610" s="10"/>
      <c r="F610" s="10"/>
      <c r="G610" s="10"/>
      <c r="I610" s="10"/>
      <c r="J610" s="56">
        <v>0</v>
      </c>
      <c r="K610" s="56">
        <v>0</v>
      </c>
      <c r="M610" s="10"/>
      <c r="N610" s="10"/>
      <c r="O610" s="10"/>
      <c r="Q610" s="10"/>
      <c r="R610" s="10"/>
      <c r="S610" s="10"/>
      <c r="U610" s="10"/>
      <c r="V610" s="10"/>
      <c r="W610" s="10"/>
      <c r="Y610" s="10"/>
      <c r="Z610" s="10"/>
      <c r="AA610" s="10"/>
    </row>
    <row r="611" spans="1:27" ht="12.75">
      <c r="A611" s="50">
        <v>38226</v>
      </c>
      <c r="B611" s="51">
        <v>0.2555555555555556</v>
      </c>
      <c r="C611" s="51">
        <v>0.8354166666666667</v>
      </c>
      <c r="E611" s="10"/>
      <c r="F611" s="10"/>
      <c r="G611" s="10"/>
      <c r="I611" s="10"/>
      <c r="J611" s="56">
        <v>0</v>
      </c>
      <c r="K611" s="56">
        <v>0</v>
      </c>
      <c r="M611" s="10"/>
      <c r="N611" s="10"/>
      <c r="O611" s="10"/>
      <c r="Q611" s="10"/>
      <c r="R611" s="10"/>
      <c r="S611" s="10"/>
      <c r="U611" s="10"/>
      <c r="V611" s="10"/>
      <c r="W611" s="10"/>
      <c r="Y611" s="10"/>
      <c r="Z611" s="10"/>
      <c r="AA611" s="10"/>
    </row>
    <row r="612" spans="1:27" ht="12.75">
      <c r="A612" s="50">
        <v>38227</v>
      </c>
      <c r="B612" s="51">
        <v>0.25625</v>
      </c>
      <c r="C612" s="51">
        <v>0.8340277777777777</v>
      </c>
      <c r="E612" s="10"/>
      <c r="F612" s="10"/>
      <c r="G612" s="10"/>
      <c r="I612" s="10"/>
      <c r="J612" s="56">
        <v>0</v>
      </c>
      <c r="K612" s="56">
        <v>0</v>
      </c>
      <c r="M612" s="10"/>
      <c r="N612" s="10"/>
      <c r="O612" s="10"/>
      <c r="Q612" s="10"/>
      <c r="R612" s="10"/>
      <c r="S612" s="10"/>
      <c r="U612" s="10"/>
      <c r="V612" s="10"/>
      <c r="W612" s="10"/>
      <c r="Y612" s="10"/>
      <c r="Z612" s="10"/>
      <c r="AA612" s="10"/>
    </row>
    <row r="613" spans="1:27" ht="12.75">
      <c r="A613" s="50">
        <v>38228</v>
      </c>
      <c r="B613" s="51">
        <v>0.2576388888888889</v>
      </c>
      <c r="C613" s="51">
        <v>0.8319444444444444</v>
      </c>
      <c r="E613" s="10"/>
      <c r="F613" s="10"/>
      <c r="G613" s="10"/>
      <c r="I613" s="10"/>
      <c r="J613" s="56">
        <v>0</v>
      </c>
      <c r="K613" s="56">
        <v>0</v>
      </c>
      <c r="M613" s="10"/>
      <c r="N613" s="10"/>
      <c r="O613" s="10"/>
      <c r="Q613" s="10"/>
      <c r="R613" s="10"/>
      <c r="S613" s="10"/>
      <c r="U613" s="10"/>
      <c r="V613" s="10"/>
      <c r="W613" s="10"/>
      <c r="Y613" s="10"/>
      <c r="Z613" s="10"/>
      <c r="AA613" s="10"/>
    </row>
    <row r="614" spans="1:27" ht="12.75">
      <c r="A614" s="50">
        <v>38229</v>
      </c>
      <c r="B614" s="51">
        <v>0.2590277777777778</v>
      </c>
      <c r="C614" s="51">
        <v>0.8305555555555556</v>
      </c>
      <c r="E614" s="10"/>
      <c r="F614" s="10"/>
      <c r="G614" s="10"/>
      <c r="I614" s="10"/>
      <c r="J614" s="56">
        <v>0</v>
      </c>
      <c r="K614" s="56">
        <v>0</v>
      </c>
      <c r="M614" s="10"/>
      <c r="N614" s="10"/>
      <c r="O614" s="10"/>
      <c r="Q614" s="10"/>
      <c r="R614" s="10"/>
      <c r="S614" s="10"/>
      <c r="U614" s="10"/>
      <c r="V614" s="10"/>
      <c r="W614" s="10"/>
      <c r="Y614" s="10"/>
      <c r="Z614" s="10"/>
      <c r="AA614" s="10"/>
    </row>
    <row r="615" spans="1:27" ht="12.75">
      <c r="A615" s="50">
        <v>38230</v>
      </c>
      <c r="B615" s="51">
        <v>0.25972222222222224</v>
      </c>
      <c r="C615" s="51">
        <v>0.8291666666666666</v>
      </c>
      <c r="E615" s="10"/>
      <c r="F615" s="10"/>
      <c r="G615" s="10"/>
      <c r="I615" s="10"/>
      <c r="J615" s="56">
        <v>0</v>
      </c>
      <c r="K615" s="56">
        <v>0</v>
      </c>
      <c r="M615" s="10"/>
      <c r="N615" s="10"/>
      <c r="O615" s="10"/>
      <c r="Q615" s="10"/>
      <c r="R615" s="10"/>
      <c r="S615" s="10"/>
      <c r="U615" s="10"/>
      <c r="V615" s="10"/>
      <c r="W615" s="10"/>
      <c r="Y615" s="10"/>
      <c r="Z615" s="10"/>
      <c r="AA615" s="10"/>
    </row>
    <row r="616" spans="1:27" ht="12.75">
      <c r="A616" s="50">
        <v>38231</v>
      </c>
      <c r="B616" s="51">
        <v>0.2611111111111111</v>
      </c>
      <c r="C616" s="51">
        <v>0.8270833333333334</v>
      </c>
      <c r="E616" s="10"/>
      <c r="F616" s="10"/>
      <c r="G616" s="10"/>
      <c r="I616" s="10"/>
      <c r="J616" s="56">
        <v>0</v>
      </c>
      <c r="K616" s="56">
        <v>0</v>
      </c>
      <c r="M616" s="10"/>
      <c r="N616" s="10"/>
      <c r="O616" s="10"/>
      <c r="Q616" s="10"/>
      <c r="R616" s="10"/>
      <c r="S616" s="10"/>
      <c r="U616" s="10"/>
      <c r="V616" s="10"/>
      <c r="W616" s="10"/>
      <c r="Y616" s="10"/>
      <c r="Z616" s="10"/>
      <c r="AA616" s="10"/>
    </row>
    <row r="617" spans="1:27" ht="12.75">
      <c r="A617" s="50">
        <v>38232</v>
      </c>
      <c r="B617" s="51">
        <v>0.2625</v>
      </c>
      <c r="C617" s="51">
        <v>0.8256944444444444</v>
      </c>
      <c r="E617" s="10"/>
      <c r="F617" s="10"/>
      <c r="G617" s="10"/>
      <c r="I617" s="10"/>
      <c r="J617" s="56">
        <v>0</v>
      </c>
      <c r="K617" s="56">
        <v>0</v>
      </c>
      <c r="M617" s="10"/>
      <c r="N617" s="10"/>
      <c r="O617" s="10"/>
      <c r="Q617" s="10"/>
      <c r="R617" s="10"/>
      <c r="S617" s="10"/>
      <c r="U617" s="10"/>
      <c r="V617" s="10"/>
      <c r="W617" s="10"/>
      <c r="Y617" s="10"/>
      <c r="Z617" s="10"/>
      <c r="AA617" s="10"/>
    </row>
    <row r="618" spans="1:27" ht="12.75">
      <c r="A618" s="50">
        <v>38233</v>
      </c>
      <c r="B618" s="51">
        <v>0.26319444444444445</v>
      </c>
      <c r="C618" s="51">
        <v>0.8243055555555556</v>
      </c>
      <c r="E618" s="10"/>
      <c r="F618" s="10"/>
      <c r="G618" s="10"/>
      <c r="I618" s="10"/>
      <c r="J618" s="56">
        <v>0</v>
      </c>
      <c r="K618" s="56">
        <v>0</v>
      </c>
      <c r="M618" s="10"/>
      <c r="N618" s="10"/>
      <c r="O618" s="10"/>
      <c r="Q618" s="10"/>
      <c r="R618" s="10"/>
      <c r="S618" s="10"/>
      <c r="U618" s="10"/>
      <c r="V618" s="10"/>
      <c r="W618" s="10"/>
      <c r="Y618" s="10"/>
      <c r="Z618" s="10"/>
      <c r="AA618" s="10"/>
    </row>
    <row r="619" spans="1:27" ht="12.75">
      <c r="A619" s="50">
        <v>38234</v>
      </c>
      <c r="B619" s="51">
        <v>0.26458333333333334</v>
      </c>
      <c r="C619" s="51">
        <v>0.8222222222222223</v>
      </c>
      <c r="E619" s="10"/>
      <c r="F619" s="10"/>
      <c r="G619" s="10"/>
      <c r="I619" s="10"/>
      <c r="J619" s="56">
        <v>0</v>
      </c>
      <c r="K619" s="56">
        <v>0</v>
      </c>
      <c r="M619" s="10"/>
      <c r="N619" s="10"/>
      <c r="O619" s="10"/>
      <c r="Q619" s="10"/>
      <c r="R619" s="10"/>
      <c r="S619" s="10"/>
      <c r="U619" s="10"/>
      <c r="V619" s="10"/>
      <c r="W619" s="10"/>
      <c r="Y619" s="10"/>
      <c r="Z619" s="10"/>
      <c r="AA619" s="10"/>
    </row>
    <row r="620" spans="1:27" ht="12.75">
      <c r="A620" s="50">
        <v>38235</v>
      </c>
      <c r="B620" s="51">
        <v>0.2659722222222222</v>
      </c>
      <c r="C620" s="51">
        <v>0.8208333333333333</v>
      </c>
      <c r="E620" s="10"/>
      <c r="F620" s="10"/>
      <c r="G620" s="10"/>
      <c r="I620" s="10"/>
      <c r="J620" s="56">
        <v>0</v>
      </c>
      <c r="K620" s="56">
        <v>0</v>
      </c>
      <c r="M620" s="10"/>
      <c r="N620" s="10"/>
      <c r="O620" s="10"/>
      <c r="Q620" s="10"/>
      <c r="R620" s="10"/>
      <c r="S620" s="10"/>
      <c r="U620" s="10"/>
      <c r="V620" s="10"/>
      <c r="W620" s="10"/>
      <c r="Y620" s="10"/>
      <c r="Z620" s="10"/>
      <c r="AA620" s="10"/>
    </row>
    <row r="621" spans="1:27" ht="12.75">
      <c r="A621" s="50">
        <v>38236</v>
      </c>
      <c r="B621" s="51">
        <v>0.2673611111111111</v>
      </c>
      <c r="C621" s="51">
        <v>0.8194444444444445</v>
      </c>
      <c r="E621" s="10"/>
      <c r="F621" s="10"/>
      <c r="G621" s="10"/>
      <c r="I621" s="10"/>
      <c r="J621" s="56">
        <v>0</v>
      </c>
      <c r="K621" s="56">
        <v>0</v>
      </c>
      <c r="M621" s="10"/>
      <c r="N621" s="10"/>
      <c r="O621" s="10"/>
      <c r="Q621" s="10"/>
      <c r="R621" s="10"/>
      <c r="S621" s="10"/>
      <c r="U621" s="10"/>
      <c r="V621" s="10"/>
      <c r="W621" s="10"/>
      <c r="Y621" s="10"/>
      <c r="Z621" s="10"/>
      <c r="AA621" s="10"/>
    </row>
    <row r="622" spans="1:27" ht="12.75">
      <c r="A622" s="50">
        <v>38237</v>
      </c>
      <c r="B622" s="51">
        <v>0.26805555555555555</v>
      </c>
      <c r="C622" s="51">
        <v>0.8173611111111111</v>
      </c>
      <c r="E622" s="10"/>
      <c r="F622" s="10"/>
      <c r="G622" s="10"/>
      <c r="I622" s="10"/>
      <c r="J622" s="56">
        <v>0</v>
      </c>
      <c r="K622" s="56">
        <v>0</v>
      </c>
      <c r="M622" s="10"/>
      <c r="N622" s="10"/>
      <c r="O622" s="10"/>
      <c r="Q622" s="10"/>
      <c r="R622" s="10"/>
      <c r="S622" s="10"/>
      <c r="U622" s="10"/>
      <c r="V622" s="10"/>
      <c r="W622" s="10"/>
      <c r="Y622" s="10"/>
      <c r="Z622" s="10"/>
      <c r="AA622" s="10"/>
    </row>
    <row r="623" spans="1:27" ht="12.75">
      <c r="A623" s="50">
        <v>38238</v>
      </c>
      <c r="B623" s="51">
        <v>0.26944444444444443</v>
      </c>
      <c r="C623" s="51">
        <v>0.8159722222222222</v>
      </c>
      <c r="E623" s="10"/>
      <c r="F623" s="10"/>
      <c r="G623" s="10"/>
      <c r="I623" s="10"/>
      <c r="J623" s="56">
        <v>0</v>
      </c>
      <c r="K623" s="56">
        <v>0</v>
      </c>
      <c r="M623" s="10"/>
      <c r="N623" s="10"/>
      <c r="O623" s="10"/>
      <c r="Q623" s="10"/>
      <c r="R623" s="10"/>
      <c r="S623" s="10"/>
      <c r="U623" s="10"/>
      <c r="V623" s="10"/>
      <c r="W623" s="10"/>
      <c r="Y623" s="10"/>
      <c r="Z623" s="10"/>
      <c r="AA623" s="10"/>
    </row>
    <row r="624" spans="1:27" ht="12.75">
      <c r="A624" s="50">
        <v>38239</v>
      </c>
      <c r="B624" s="51">
        <v>0.2708333333333333</v>
      </c>
      <c r="C624" s="51">
        <v>0.8145833333333333</v>
      </c>
      <c r="E624" s="10"/>
      <c r="F624" s="10"/>
      <c r="G624" s="10"/>
      <c r="I624" s="10"/>
      <c r="J624" s="56">
        <v>0</v>
      </c>
      <c r="K624" s="56">
        <v>0</v>
      </c>
      <c r="M624" s="10"/>
      <c r="N624" s="10"/>
      <c r="O624" s="10"/>
      <c r="Q624" s="10"/>
      <c r="R624" s="10"/>
      <c r="S624" s="10"/>
      <c r="U624" s="10"/>
      <c r="V624" s="10"/>
      <c r="W624" s="10"/>
      <c r="Y624" s="10"/>
      <c r="Z624" s="10"/>
      <c r="AA624" s="10"/>
    </row>
    <row r="625" spans="1:27" ht="12.75">
      <c r="A625" s="50">
        <v>38240</v>
      </c>
      <c r="B625" s="51">
        <v>0.27152777777777776</v>
      </c>
      <c r="C625" s="51">
        <v>0.8125</v>
      </c>
      <c r="E625" s="10"/>
      <c r="F625" s="10"/>
      <c r="G625" s="10"/>
      <c r="I625" s="10"/>
      <c r="J625" s="56">
        <v>0</v>
      </c>
      <c r="K625" s="56">
        <v>0</v>
      </c>
      <c r="M625" s="10"/>
      <c r="N625" s="10"/>
      <c r="O625" s="10"/>
      <c r="Q625" s="10"/>
      <c r="R625" s="10"/>
      <c r="S625" s="10"/>
      <c r="U625" s="10"/>
      <c r="V625" s="10"/>
      <c r="W625" s="10"/>
      <c r="Y625" s="10"/>
      <c r="Z625" s="10"/>
      <c r="AA625" s="10"/>
    </row>
    <row r="626" spans="1:27" ht="12.75">
      <c r="A626" s="50">
        <v>38241</v>
      </c>
      <c r="B626" s="51">
        <v>0.27291666666666664</v>
      </c>
      <c r="C626" s="51">
        <v>0.811111111111111</v>
      </c>
      <c r="E626" s="10"/>
      <c r="F626" s="10"/>
      <c r="G626" s="10"/>
      <c r="I626" s="10"/>
      <c r="J626" s="56">
        <v>0</v>
      </c>
      <c r="K626" s="56">
        <v>0</v>
      </c>
      <c r="M626" s="10"/>
      <c r="N626" s="10"/>
      <c r="O626" s="10"/>
      <c r="Q626" s="10"/>
      <c r="R626" s="10"/>
      <c r="S626" s="10"/>
      <c r="U626" s="10"/>
      <c r="V626" s="10"/>
      <c r="W626" s="10"/>
      <c r="Y626" s="10"/>
      <c r="Z626" s="10"/>
      <c r="AA626" s="10"/>
    </row>
    <row r="627" spans="1:27" ht="12.75">
      <c r="A627" s="50">
        <v>38242</v>
      </c>
      <c r="B627" s="51">
        <v>0.2743055555555555</v>
      </c>
      <c r="C627" s="51">
        <v>0.8097222222222222</v>
      </c>
      <c r="E627" s="10"/>
      <c r="F627" s="10"/>
      <c r="G627" s="10"/>
      <c r="I627" s="10"/>
      <c r="J627" s="56">
        <v>0</v>
      </c>
      <c r="K627" s="56">
        <v>0</v>
      </c>
      <c r="M627" s="10"/>
      <c r="N627" s="10"/>
      <c r="O627" s="10"/>
      <c r="Q627" s="10"/>
      <c r="R627" s="10"/>
      <c r="S627" s="10"/>
      <c r="U627" s="10"/>
      <c r="V627" s="10"/>
      <c r="W627" s="10"/>
      <c r="Y627" s="10"/>
      <c r="Z627" s="10"/>
      <c r="AA627" s="10"/>
    </row>
    <row r="628" spans="1:27" ht="12.75">
      <c r="A628" s="50">
        <v>38243</v>
      </c>
      <c r="B628" s="51">
        <v>0.275</v>
      </c>
      <c r="C628" s="51">
        <v>0.8076388888888889</v>
      </c>
      <c r="E628" s="10"/>
      <c r="F628" s="10"/>
      <c r="G628" s="10"/>
      <c r="I628" s="10"/>
      <c r="J628" s="56">
        <v>0</v>
      </c>
      <c r="K628" s="56">
        <v>0</v>
      </c>
      <c r="M628" s="10"/>
      <c r="N628" s="10"/>
      <c r="O628" s="10"/>
      <c r="Q628" s="10"/>
      <c r="R628" s="10"/>
      <c r="S628" s="10"/>
      <c r="U628" s="10"/>
      <c r="V628" s="10"/>
      <c r="W628" s="10"/>
      <c r="Y628" s="10"/>
      <c r="Z628" s="10"/>
      <c r="AA628" s="10"/>
    </row>
    <row r="629" spans="1:27" ht="12.75">
      <c r="A629" s="50">
        <v>38244</v>
      </c>
      <c r="B629" s="51">
        <v>0.27638888888888885</v>
      </c>
      <c r="C629" s="51">
        <v>0.80625</v>
      </c>
      <c r="E629" s="10"/>
      <c r="F629" s="10"/>
      <c r="G629" s="10"/>
      <c r="I629" s="10"/>
      <c r="J629" s="56">
        <v>0</v>
      </c>
      <c r="K629" s="56">
        <v>0</v>
      </c>
      <c r="M629" s="10"/>
      <c r="N629" s="10"/>
      <c r="O629" s="10"/>
      <c r="Q629" s="10"/>
      <c r="R629" s="10"/>
      <c r="S629" s="10"/>
      <c r="U629" s="10"/>
      <c r="V629" s="10"/>
      <c r="W629" s="10"/>
      <c r="Y629" s="10"/>
      <c r="Z629" s="10"/>
      <c r="AA629" s="10"/>
    </row>
    <row r="630" spans="1:27" ht="12.75">
      <c r="A630" s="50">
        <v>38245</v>
      </c>
      <c r="B630" s="51">
        <v>0.2777777777777778</v>
      </c>
      <c r="C630" s="51">
        <v>0.8041666666666667</v>
      </c>
      <c r="E630" s="10"/>
      <c r="F630" s="10"/>
      <c r="G630" s="10"/>
      <c r="I630" s="10"/>
      <c r="J630" s="56">
        <v>0</v>
      </c>
      <c r="K630" s="56">
        <v>0</v>
      </c>
      <c r="M630" s="10"/>
      <c r="N630" s="10"/>
      <c r="O630" s="10"/>
      <c r="Q630" s="10"/>
      <c r="R630" s="10"/>
      <c r="S630" s="10"/>
      <c r="U630" s="10"/>
      <c r="V630" s="10"/>
      <c r="W630" s="10"/>
      <c r="Y630" s="10"/>
      <c r="Z630" s="10"/>
      <c r="AA630" s="10"/>
    </row>
    <row r="631" spans="1:27" ht="12.75">
      <c r="A631" s="50">
        <v>38246</v>
      </c>
      <c r="B631" s="51">
        <v>0.27847222222222223</v>
      </c>
      <c r="C631" s="51">
        <v>0.8027777777777777</v>
      </c>
      <c r="E631" s="10"/>
      <c r="F631" s="10"/>
      <c r="G631" s="10"/>
      <c r="I631" s="10"/>
      <c r="J631" s="56">
        <v>0</v>
      </c>
      <c r="K631" s="56">
        <v>0</v>
      </c>
      <c r="M631" s="10"/>
      <c r="N631" s="10"/>
      <c r="O631" s="10"/>
      <c r="Q631" s="10"/>
      <c r="R631" s="10"/>
      <c r="S631" s="10"/>
      <c r="U631" s="10"/>
      <c r="V631" s="10"/>
      <c r="W631" s="10"/>
      <c r="Y631" s="10"/>
      <c r="Z631" s="10"/>
      <c r="AA631" s="10"/>
    </row>
    <row r="632" spans="1:27" ht="12.75">
      <c r="A632" s="50">
        <v>38247</v>
      </c>
      <c r="B632" s="51">
        <v>0.2798611111111111</v>
      </c>
      <c r="C632" s="51">
        <v>0.8013888888888889</v>
      </c>
      <c r="E632" s="10"/>
      <c r="F632" s="10"/>
      <c r="G632" s="10"/>
      <c r="I632" s="10"/>
      <c r="J632" s="56">
        <v>0</v>
      </c>
      <c r="K632" s="56">
        <v>0</v>
      </c>
      <c r="M632" s="10"/>
      <c r="N632" s="10"/>
      <c r="O632" s="10"/>
      <c r="Q632" s="10"/>
      <c r="R632" s="10"/>
      <c r="S632" s="10"/>
      <c r="U632" s="10"/>
      <c r="V632" s="10"/>
      <c r="W632" s="10"/>
      <c r="Y632" s="10"/>
      <c r="Z632" s="10"/>
      <c r="AA632" s="10"/>
    </row>
    <row r="633" spans="1:27" ht="12.75">
      <c r="A633" s="50">
        <v>38248</v>
      </c>
      <c r="B633" s="51">
        <v>0.28125</v>
      </c>
      <c r="C633" s="51">
        <v>0.7993055555555556</v>
      </c>
      <c r="E633" s="10"/>
      <c r="F633" s="10"/>
      <c r="G633" s="10"/>
      <c r="I633" s="10"/>
      <c r="J633" s="56">
        <v>0</v>
      </c>
      <c r="K633" s="56">
        <v>0</v>
      </c>
      <c r="M633" s="10"/>
      <c r="N633" s="10"/>
      <c r="O633" s="10"/>
      <c r="Q633" s="10"/>
      <c r="R633" s="10"/>
      <c r="S633" s="10"/>
      <c r="U633" s="10"/>
      <c r="V633" s="10"/>
      <c r="W633" s="10"/>
      <c r="Y633" s="10"/>
      <c r="Z633" s="10"/>
      <c r="AA633" s="10"/>
    </row>
    <row r="634" spans="1:27" ht="12.75">
      <c r="A634" s="50">
        <v>38249</v>
      </c>
      <c r="B634" s="51">
        <v>0.28194444444444444</v>
      </c>
      <c r="C634" s="51">
        <v>0.7979166666666666</v>
      </c>
      <c r="E634" s="10"/>
      <c r="F634" s="10"/>
      <c r="G634" s="10"/>
      <c r="I634" s="10"/>
      <c r="J634" s="56">
        <v>0</v>
      </c>
      <c r="K634" s="56">
        <v>0</v>
      </c>
      <c r="M634" s="10"/>
      <c r="N634" s="10"/>
      <c r="O634" s="10"/>
      <c r="Q634" s="10"/>
      <c r="R634" s="10"/>
      <c r="S634" s="10"/>
      <c r="U634" s="10"/>
      <c r="V634" s="10"/>
      <c r="W634" s="10"/>
      <c r="Y634" s="10"/>
      <c r="Z634" s="10"/>
      <c r="AA634" s="10"/>
    </row>
    <row r="635" spans="1:27" ht="12.75">
      <c r="A635" s="50">
        <v>38250</v>
      </c>
      <c r="B635" s="51">
        <v>0.2833333333333333</v>
      </c>
      <c r="C635" s="51">
        <v>0.7958333333333334</v>
      </c>
      <c r="E635" s="10"/>
      <c r="F635" s="10"/>
      <c r="G635" s="10"/>
      <c r="I635" s="10"/>
      <c r="J635" s="56">
        <v>0</v>
      </c>
      <c r="K635" s="56">
        <v>0</v>
      </c>
      <c r="M635" s="10"/>
      <c r="N635" s="10"/>
      <c r="O635" s="10"/>
      <c r="Q635" s="10"/>
      <c r="R635" s="10"/>
      <c r="S635" s="10"/>
      <c r="U635" s="10"/>
      <c r="V635" s="10"/>
      <c r="W635" s="10"/>
      <c r="Y635" s="10"/>
      <c r="Z635" s="10"/>
      <c r="AA635" s="10"/>
    </row>
    <row r="636" spans="1:27" ht="12.75">
      <c r="A636" s="50">
        <v>38251</v>
      </c>
      <c r="B636" s="51">
        <v>0.2847222222222222</v>
      </c>
      <c r="C636" s="51">
        <v>0.7944444444444444</v>
      </c>
      <c r="E636" s="10"/>
      <c r="F636" s="10"/>
      <c r="G636" s="10"/>
      <c r="I636" s="10"/>
      <c r="J636" s="56">
        <v>0</v>
      </c>
      <c r="K636" s="56">
        <v>0</v>
      </c>
      <c r="M636" s="10"/>
      <c r="N636" s="10"/>
      <c r="O636" s="10"/>
      <c r="Q636" s="10"/>
      <c r="R636" s="10"/>
      <c r="S636" s="10"/>
      <c r="U636" s="10"/>
      <c r="V636" s="10"/>
      <c r="W636" s="10"/>
      <c r="Y636" s="10"/>
      <c r="Z636" s="10"/>
      <c r="AA636" s="10"/>
    </row>
    <row r="637" spans="1:27" ht="12.75">
      <c r="A637" s="50">
        <v>38252</v>
      </c>
      <c r="B637" s="51">
        <v>0.28541666666666665</v>
      </c>
      <c r="C637" s="51">
        <v>0.7930555555555556</v>
      </c>
      <c r="E637" s="10"/>
      <c r="F637" s="10"/>
      <c r="G637" s="10"/>
      <c r="I637" s="10"/>
      <c r="J637" s="56">
        <v>0</v>
      </c>
      <c r="K637" s="56">
        <v>0</v>
      </c>
      <c r="M637" s="10"/>
      <c r="N637" s="10"/>
      <c r="O637" s="10"/>
      <c r="Q637" s="10"/>
      <c r="R637" s="10"/>
      <c r="S637" s="10"/>
      <c r="U637" s="10"/>
      <c r="V637" s="10"/>
      <c r="W637" s="10"/>
      <c r="Y637" s="10"/>
      <c r="Z637" s="10"/>
      <c r="AA637" s="10"/>
    </row>
    <row r="638" spans="1:27" ht="12.75">
      <c r="A638" s="50">
        <v>38253</v>
      </c>
      <c r="B638" s="51">
        <v>0.28680555555555554</v>
      </c>
      <c r="C638" s="51">
        <v>0.7909722222222223</v>
      </c>
      <c r="E638" s="10"/>
      <c r="F638" s="10"/>
      <c r="G638" s="10"/>
      <c r="I638" s="10"/>
      <c r="J638" s="56">
        <v>0</v>
      </c>
      <c r="K638" s="56">
        <v>0</v>
      </c>
      <c r="M638" s="10"/>
      <c r="N638" s="10"/>
      <c r="O638" s="10"/>
      <c r="Q638" s="10"/>
      <c r="R638" s="10"/>
      <c r="S638" s="10"/>
      <c r="U638" s="10"/>
      <c r="V638" s="10"/>
      <c r="W638" s="10"/>
      <c r="Y638" s="10"/>
      <c r="Z638" s="10"/>
      <c r="AA638" s="10"/>
    </row>
    <row r="639" spans="1:27" ht="12.75">
      <c r="A639" s="50">
        <v>38254</v>
      </c>
      <c r="B639" s="51">
        <v>0.2881944444444445</v>
      </c>
      <c r="C639" s="51">
        <v>0.7895833333333333</v>
      </c>
      <c r="E639" s="10"/>
      <c r="F639" s="10"/>
      <c r="G639" s="10"/>
      <c r="I639" s="10"/>
      <c r="J639" s="56">
        <v>0</v>
      </c>
      <c r="K639" s="56">
        <v>0</v>
      </c>
      <c r="M639" s="10"/>
      <c r="N639" s="10"/>
      <c r="O639" s="10"/>
      <c r="Q639" s="10"/>
      <c r="R639" s="10"/>
      <c r="S639" s="10"/>
      <c r="U639" s="10"/>
      <c r="V639" s="10"/>
      <c r="W639" s="10"/>
      <c r="Y639" s="10"/>
      <c r="Z639" s="10"/>
      <c r="AA639" s="10"/>
    </row>
    <row r="640" spans="1:27" ht="12.75">
      <c r="A640" s="50">
        <v>38255</v>
      </c>
      <c r="B640" s="51">
        <v>0.2888888888888889</v>
      </c>
      <c r="C640" s="51">
        <v>0.7875</v>
      </c>
      <c r="E640" s="10"/>
      <c r="F640" s="10"/>
      <c r="G640" s="10"/>
      <c r="I640" s="10"/>
      <c r="J640" s="56">
        <v>0</v>
      </c>
      <c r="K640" s="56">
        <v>0</v>
      </c>
      <c r="M640" s="10"/>
      <c r="N640" s="10"/>
      <c r="O640" s="10"/>
      <c r="Q640" s="10"/>
      <c r="R640" s="10"/>
      <c r="S640" s="10"/>
      <c r="U640" s="10"/>
      <c r="V640" s="10"/>
      <c r="W640" s="10"/>
      <c r="Y640" s="10"/>
      <c r="Z640" s="10"/>
      <c r="AA640" s="10"/>
    </row>
    <row r="641" spans="1:27" ht="12.75">
      <c r="A641" s="50">
        <v>38256</v>
      </c>
      <c r="B641" s="51">
        <v>0.2902777777777778</v>
      </c>
      <c r="C641" s="51">
        <v>0.7861111111111111</v>
      </c>
      <c r="E641" s="10"/>
      <c r="F641" s="10"/>
      <c r="G641" s="10"/>
      <c r="I641" s="10"/>
      <c r="J641" s="56">
        <v>0</v>
      </c>
      <c r="K641" s="56">
        <v>0</v>
      </c>
      <c r="M641" s="10"/>
      <c r="N641" s="10"/>
      <c r="O641" s="10"/>
      <c r="Q641" s="10"/>
      <c r="R641" s="10"/>
      <c r="S641" s="10"/>
      <c r="U641" s="10"/>
      <c r="V641" s="10"/>
      <c r="W641" s="10"/>
      <c r="Y641" s="10"/>
      <c r="Z641" s="10"/>
      <c r="AA641" s="10"/>
    </row>
    <row r="642" spans="1:27" ht="12.75">
      <c r="A642" s="50">
        <v>38257</v>
      </c>
      <c r="B642" s="51">
        <v>0.2916666666666667</v>
      </c>
      <c r="C642" s="51">
        <v>0.7847222222222222</v>
      </c>
      <c r="E642" s="10"/>
      <c r="F642" s="10"/>
      <c r="G642" s="10"/>
      <c r="I642" s="10"/>
      <c r="J642" s="56">
        <v>0</v>
      </c>
      <c r="K642" s="56">
        <v>0</v>
      </c>
      <c r="M642" s="10"/>
      <c r="N642" s="10"/>
      <c r="O642" s="10"/>
      <c r="Q642" s="10"/>
      <c r="R642" s="10"/>
      <c r="S642" s="10"/>
      <c r="U642" s="10"/>
      <c r="V642" s="10"/>
      <c r="W642" s="10"/>
      <c r="Y642" s="10"/>
      <c r="Z642" s="10"/>
      <c r="AA642" s="10"/>
    </row>
    <row r="643" spans="1:27" ht="12.75">
      <c r="A643" s="50">
        <v>38258</v>
      </c>
      <c r="B643" s="51">
        <v>0.29305555555555557</v>
      </c>
      <c r="C643" s="51">
        <v>0.782638888888889</v>
      </c>
      <c r="E643" s="10"/>
      <c r="F643" s="10"/>
      <c r="G643" s="10"/>
      <c r="I643" s="10"/>
      <c r="J643" s="56">
        <v>0</v>
      </c>
      <c r="K643" s="56">
        <v>0</v>
      </c>
      <c r="M643" s="10"/>
      <c r="N643" s="10"/>
      <c r="O643" s="10"/>
      <c r="Q643" s="10"/>
      <c r="R643" s="10"/>
      <c r="S643" s="10"/>
      <c r="U643" s="10"/>
      <c r="V643" s="10"/>
      <c r="W643" s="10"/>
      <c r="Y643" s="10"/>
      <c r="Z643" s="10"/>
      <c r="AA643" s="10"/>
    </row>
    <row r="644" spans="1:27" ht="12.75">
      <c r="A644" s="50">
        <v>38259</v>
      </c>
      <c r="B644" s="51">
        <v>0.29375</v>
      </c>
      <c r="C644" s="51">
        <v>0.78125</v>
      </c>
      <c r="E644" s="10"/>
      <c r="F644" s="10"/>
      <c r="G644" s="10"/>
      <c r="I644" s="10"/>
      <c r="J644" s="56">
        <v>0</v>
      </c>
      <c r="K644" s="56">
        <v>0</v>
      </c>
      <c r="M644" s="10"/>
      <c r="N644" s="10"/>
      <c r="O644" s="10"/>
      <c r="Q644" s="10"/>
      <c r="R644" s="10"/>
      <c r="S644" s="10"/>
      <c r="U644" s="10"/>
      <c r="V644" s="10"/>
      <c r="W644" s="10"/>
      <c r="Y644" s="10"/>
      <c r="Z644" s="10"/>
      <c r="AA644" s="10"/>
    </row>
    <row r="645" spans="1:27" ht="12.75">
      <c r="A645" s="50">
        <v>38260</v>
      </c>
      <c r="B645" s="51">
        <v>0.2951388888888889</v>
      </c>
      <c r="C645" s="51">
        <v>0.779861111111111</v>
      </c>
      <c r="E645" s="10"/>
      <c r="F645" s="10"/>
      <c r="G645" s="10"/>
      <c r="I645" s="10"/>
      <c r="J645" s="56">
        <v>0</v>
      </c>
      <c r="K645" s="56">
        <v>0</v>
      </c>
      <c r="M645" s="10"/>
      <c r="N645" s="10"/>
      <c r="O645" s="10"/>
      <c r="Q645" s="10"/>
      <c r="R645" s="10"/>
      <c r="S645" s="10"/>
      <c r="U645" s="10"/>
      <c r="V645" s="10"/>
      <c r="W645" s="10"/>
      <c r="Y645" s="10"/>
      <c r="Z645" s="10"/>
      <c r="AA645" s="10"/>
    </row>
    <row r="646" spans="1:27" ht="12.75">
      <c r="A646" s="50">
        <v>38261</v>
      </c>
      <c r="B646" s="51">
        <v>0.2965277777777778</v>
      </c>
      <c r="C646" s="51">
        <v>0.7777777777777778</v>
      </c>
      <c r="E646" s="10"/>
      <c r="F646" s="10"/>
      <c r="G646" s="10"/>
      <c r="I646" s="10"/>
      <c r="J646" s="56">
        <v>0</v>
      </c>
      <c r="K646" s="56">
        <v>0</v>
      </c>
      <c r="M646" s="10"/>
      <c r="N646" s="10"/>
      <c r="O646" s="10"/>
      <c r="Q646" s="10"/>
      <c r="R646" s="10"/>
      <c r="S646" s="10"/>
      <c r="U646" s="10"/>
      <c r="V646" s="10"/>
      <c r="W646" s="10"/>
      <c r="Y646" s="10"/>
      <c r="Z646" s="10"/>
      <c r="AA646" s="10"/>
    </row>
    <row r="647" spans="1:27" ht="12.75">
      <c r="A647" s="50">
        <v>38262</v>
      </c>
      <c r="B647" s="51">
        <v>0.2972222222222222</v>
      </c>
      <c r="C647" s="51">
        <v>0.7763888888888889</v>
      </c>
      <c r="E647" s="10"/>
      <c r="F647" s="10"/>
      <c r="G647" s="10"/>
      <c r="I647" s="10"/>
      <c r="J647" s="56">
        <v>0</v>
      </c>
      <c r="K647" s="56">
        <v>0</v>
      </c>
      <c r="M647" s="10"/>
      <c r="N647" s="10"/>
      <c r="O647" s="10"/>
      <c r="Q647" s="10"/>
      <c r="R647" s="10"/>
      <c r="S647" s="10"/>
      <c r="U647" s="10"/>
      <c r="V647" s="10"/>
      <c r="W647" s="10"/>
      <c r="Y647" s="10"/>
      <c r="Z647" s="10"/>
      <c r="AA647" s="10"/>
    </row>
    <row r="648" spans="1:27" ht="12.75">
      <c r="A648" s="50">
        <v>38263</v>
      </c>
      <c r="B648" s="51">
        <v>0.2986111111111111</v>
      </c>
      <c r="C648" s="51">
        <v>0.775</v>
      </c>
      <c r="E648" s="10"/>
      <c r="F648" s="10"/>
      <c r="G648" s="10"/>
      <c r="I648" s="10"/>
      <c r="J648" s="56">
        <v>0</v>
      </c>
      <c r="K648" s="56">
        <v>0</v>
      </c>
      <c r="M648" s="10"/>
      <c r="N648" s="10"/>
      <c r="O648" s="10"/>
      <c r="Q648" s="10"/>
      <c r="R648" s="10"/>
      <c r="S648" s="10"/>
      <c r="U648" s="10"/>
      <c r="V648" s="10"/>
      <c r="W648" s="10"/>
      <c r="Y648" s="10"/>
      <c r="Z648" s="10"/>
      <c r="AA648" s="10"/>
    </row>
    <row r="649" spans="1:27" ht="12.75">
      <c r="A649" s="50">
        <v>38264</v>
      </c>
      <c r="B649" s="51">
        <v>0.3</v>
      </c>
      <c r="C649" s="51">
        <v>0.7729166666666667</v>
      </c>
      <c r="E649" s="10"/>
      <c r="F649" s="10"/>
      <c r="G649" s="10"/>
      <c r="I649" s="10"/>
      <c r="J649" s="56">
        <v>0</v>
      </c>
      <c r="K649" s="56">
        <v>0</v>
      </c>
      <c r="M649" s="10"/>
      <c r="N649" s="10"/>
      <c r="O649" s="10"/>
      <c r="Q649" s="10"/>
      <c r="R649" s="10"/>
      <c r="S649" s="10"/>
      <c r="U649" s="10"/>
      <c r="V649" s="10"/>
      <c r="W649" s="10"/>
      <c r="Y649" s="10"/>
      <c r="Z649" s="10"/>
      <c r="AA649" s="10"/>
    </row>
    <row r="650" spans="1:27" ht="12.75">
      <c r="A650" s="50">
        <v>38265</v>
      </c>
      <c r="B650" s="51">
        <v>0.3013888888888889</v>
      </c>
      <c r="C650" s="51">
        <v>0.7715277777777777</v>
      </c>
      <c r="E650" s="10"/>
      <c r="F650" s="10"/>
      <c r="G650" s="10"/>
      <c r="I650" s="10"/>
      <c r="J650" s="56">
        <v>0</v>
      </c>
      <c r="K650" s="56">
        <v>0</v>
      </c>
      <c r="M650" s="10"/>
      <c r="N650" s="10"/>
      <c r="O650" s="10"/>
      <c r="Q650" s="10"/>
      <c r="R650" s="10"/>
      <c r="S650" s="10"/>
      <c r="U650" s="10"/>
      <c r="V650" s="10"/>
      <c r="W650" s="10"/>
      <c r="Y650" s="10"/>
      <c r="Z650" s="10"/>
      <c r="AA650" s="10"/>
    </row>
    <row r="651" spans="1:27" ht="12.75">
      <c r="A651" s="50">
        <v>38266</v>
      </c>
      <c r="B651" s="51">
        <v>0.3020833333333333</v>
      </c>
      <c r="C651" s="51">
        <v>0.7701388888888889</v>
      </c>
      <c r="E651" s="10"/>
      <c r="F651" s="10"/>
      <c r="G651" s="10"/>
      <c r="I651" s="10"/>
      <c r="J651" s="56">
        <v>0</v>
      </c>
      <c r="K651" s="56">
        <v>0</v>
      </c>
      <c r="M651" s="10"/>
      <c r="N651" s="10"/>
      <c r="O651" s="10"/>
      <c r="Q651" s="10"/>
      <c r="R651" s="10"/>
      <c r="S651" s="10"/>
      <c r="U651" s="10"/>
      <c r="V651" s="10"/>
      <c r="W651" s="10"/>
      <c r="Y651" s="10"/>
      <c r="Z651" s="10"/>
      <c r="AA651" s="10"/>
    </row>
    <row r="652" spans="1:27" ht="12.75">
      <c r="A652" s="50">
        <v>38267</v>
      </c>
      <c r="B652" s="51">
        <v>0.3034722222222222</v>
      </c>
      <c r="C652" s="51">
        <v>0.7680555555555556</v>
      </c>
      <c r="E652" s="10"/>
      <c r="F652" s="10"/>
      <c r="G652" s="10"/>
      <c r="I652" s="10"/>
      <c r="J652" s="56">
        <v>0</v>
      </c>
      <c r="K652" s="56">
        <v>0</v>
      </c>
      <c r="M652" s="10"/>
      <c r="N652" s="10"/>
      <c r="O652" s="10"/>
      <c r="Q652" s="10"/>
      <c r="R652" s="10"/>
      <c r="S652" s="10"/>
      <c r="U652" s="10"/>
      <c r="V652" s="10"/>
      <c r="W652" s="10"/>
      <c r="Y652" s="10"/>
      <c r="Z652" s="10"/>
      <c r="AA652" s="10"/>
    </row>
    <row r="653" spans="1:27" ht="12.75">
      <c r="A653" s="50">
        <v>38268</v>
      </c>
      <c r="B653" s="51">
        <v>0.3048611111111111</v>
      </c>
      <c r="C653" s="51">
        <v>0.7666666666666666</v>
      </c>
      <c r="E653" s="10"/>
      <c r="F653" s="10"/>
      <c r="G653" s="10"/>
      <c r="I653" s="10"/>
      <c r="J653" s="56">
        <v>0</v>
      </c>
      <c r="K653" s="56">
        <v>0</v>
      </c>
      <c r="M653" s="10"/>
      <c r="N653" s="10"/>
      <c r="O653" s="10"/>
      <c r="Q653" s="10"/>
      <c r="R653" s="10"/>
      <c r="S653" s="10"/>
      <c r="U653" s="10"/>
      <c r="V653" s="10"/>
      <c r="W653" s="10"/>
      <c r="Y653" s="10"/>
      <c r="Z653" s="10"/>
      <c r="AA653" s="10"/>
    </row>
    <row r="654" spans="1:27" ht="12.75">
      <c r="A654" s="50">
        <v>38269</v>
      </c>
      <c r="B654" s="51">
        <v>0.30625</v>
      </c>
      <c r="C654" s="51">
        <v>0.7652777777777778</v>
      </c>
      <c r="E654" s="10"/>
      <c r="F654" s="10"/>
      <c r="G654" s="10"/>
      <c r="I654" s="10"/>
      <c r="J654" s="56">
        <v>0</v>
      </c>
      <c r="K654" s="56">
        <v>0</v>
      </c>
      <c r="M654" s="10"/>
      <c r="N654" s="10"/>
      <c r="O654" s="10"/>
      <c r="Q654" s="10"/>
      <c r="R654" s="10"/>
      <c r="S654" s="10"/>
      <c r="U654" s="10"/>
      <c r="V654" s="10"/>
      <c r="W654" s="10"/>
      <c r="Y654" s="10"/>
      <c r="Z654" s="10"/>
      <c r="AA654" s="10"/>
    </row>
    <row r="655" spans="1:27" ht="12.75">
      <c r="A655" s="50">
        <v>38270</v>
      </c>
      <c r="B655" s="51">
        <v>0.3069444444444444</v>
      </c>
      <c r="C655" s="51">
        <v>0.7631944444444444</v>
      </c>
      <c r="E655" s="10"/>
      <c r="F655" s="10"/>
      <c r="G655" s="10"/>
      <c r="I655" s="10"/>
      <c r="J655" s="56">
        <v>0</v>
      </c>
      <c r="K655" s="56">
        <v>0</v>
      </c>
      <c r="M655" s="10"/>
      <c r="N655" s="10"/>
      <c r="O655" s="10"/>
      <c r="Q655" s="10"/>
      <c r="R655" s="10"/>
      <c r="S655" s="10"/>
      <c r="U655" s="10"/>
      <c r="V655" s="10"/>
      <c r="W655" s="10"/>
      <c r="Y655" s="10"/>
      <c r="Z655" s="10"/>
      <c r="AA655" s="10"/>
    </row>
    <row r="656" spans="1:27" ht="12.75">
      <c r="A656" s="50">
        <v>38271</v>
      </c>
      <c r="B656" s="51">
        <v>0.30833333333333335</v>
      </c>
      <c r="C656" s="51">
        <v>0.7618055555555556</v>
      </c>
      <c r="E656" s="10"/>
      <c r="F656" s="10"/>
      <c r="G656" s="10"/>
      <c r="I656" s="10"/>
      <c r="J656" s="56">
        <v>0</v>
      </c>
      <c r="K656" s="56">
        <v>0</v>
      </c>
      <c r="M656" s="10"/>
      <c r="N656" s="10"/>
      <c r="O656" s="10"/>
      <c r="Q656" s="10"/>
      <c r="R656" s="10"/>
      <c r="S656" s="10"/>
      <c r="U656" s="10"/>
      <c r="V656" s="10"/>
      <c r="W656" s="10"/>
      <c r="Y656" s="10"/>
      <c r="Z656" s="10"/>
      <c r="AA656" s="10"/>
    </row>
    <row r="657" spans="1:27" ht="12.75">
      <c r="A657" s="50">
        <v>38272</v>
      </c>
      <c r="B657" s="51">
        <v>0.30972222222222223</v>
      </c>
      <c r="C657" s="51">
        <v>0.7604166666666666</v>
      </c>
      <c r="E657" s="10"/>
      <c r="F657" s="10"/>
      <c r="G657" s="10"/>
      <c r="I657" s="10"/>
      <c r="J657" s="56">
        <v>0</v>
      </c>
      <c r="K657" s="56">
        <v>0</v>
      </c>
      <c r="M657" s="10"/>
      <c r="N657" s="10"/>
      <c r="O657" s="10"/>
      <c r="Q657" s="10"/>
      <c r="R657" s="10"/>
      <c r="S657" s="10"/>
      <c r="U657" s="10"/>
      <c r="V657" s="10"/>
      <c r="W657" s="10"/>
      <c r="Y657" s="10"/>
      <c r="Z657" s="10"/>
      <c r="AA657" s="10"/>
    </row>
    <row r="658" spans="1:27" ht="12.75">
      <c r="A658" s="50">
        <v>38273</v>
      </c>
      <c r="B658" s="51">
        <v>0.3111111111111111</v>
      </c>
      <c r="C658" s="51">
        <v>0.7590277777777777</v>
      </c>
      <c r="E658" s="10"/>
      <c r="F658" s="10"/>
      <c r="G658" s="10"/>
      <c r="I658" s="10"/>
      <c r="J658" s="56">
        <v>0</v>
      </c>
      <c r="K658" s="56">
        <v>0</v>
      </c>
      <c r="M658" s="10"/>
      <c r="N658" s="10"/>
      <c r="O658" s="10"/>
      <c r="Q658" s="10"/>
      <c r="R658" s="10"/>
      <c r="S658" s="10"/>
      <c r="U658" s="10"/>
      <c r="V658" s="10"/>
      <c r="W658" s="10"/>
      <c r="Y658" s="10"/>
      <c r="Z658" s="10"/>
      <c r="AA658" s="10"/>
    </row>
    <row r="659" spans="1:27" ht="12.75">
      <c r="A659" s="50">
        <v>38274</v>
      </c>
      <c r="B659" s="51">
        <v>0.31180555555555556</v>
      </c>
      <c r="C659" s="51">
        <v>0.7569444444444445</v>
      </c>
      <c r="E659" s="10"/>
      <c r="F659" s="10"/>
      <c r="G659" s="10"/>
      <c r="I659" s="10"/>
      <c r="J659" s="56">
        <v>0</v>
      </c>
      <c r="K659" s="56">
        <v>0</v>
      </c>
      <c r="M659" s="10"/>
      <c r="N659" s="10"/>
      <c r="O659" s="10"/>
      <c r="Q659" s="10"/>
      <c r="R659" s="10"/>
      <c r="S659" s="10"/>
      <c r="U659" s="10"/>
      <c r="V659" s="10"/>
      <c r="W659" s="10"/>
      <c r="Y659" s="10"/>
      <c r="Z659" s="10"/>
      <c r="AA659" s="10"/>
    </row>
    <row r="660" spans="1:27" ht="12.75">
      <c r="A660" s="50">
        <v>38275</v>
      </c>
      <c r="B660" s="51">
        <v>0.31319444444444444</v>
      </c>
      <c r="C660" s="51">
        <v>0.7555555555555555</v>
      </c>
      <c r="E660" s="10"/>
      <c r="F660" s="10"/>
      <c r="G660" s="10"/>
      <c r="I660" s="10"/>
      <c r="J660" s="56">
        <v>0</v>
      </c>
      <c r="K660" s="56">
        <v>0</v>
      </c>
      <c r="M660" s="10"/>
      <c r="N660" s="10"/>
      <c r="O660" s="10"/>
      <c r="Q660" s="10"/>
      <c r="R660" s="10"/>
      <c r="S660" s="10"/>
      <c r="U660" s="10"/>
      <c r="V660" s="10"/>
      <c r="W660" s="10"/>
      <c r="Y660" s="10"/>
      <c r="Z660" s="10"/>
      <c r="AA660" s="10"/>
    </row>
    <row r="661" spans="1:27" ht="12.75">
      <c r="A661" s="50">
        <v>38276</v>
      </c>
      <c r="B661" s="51">
        <v>0.3145833333333333</v>
      </c>
      <c r="C661" s="51">
        <v>0.7541666666666668</v>
      </c>
      <c r="E661" s="10"/>
      <c r="F661" s="10"/>
      <c r="G661" s="10"/>
      <c r="I661" s="10"/>
      <c r="J661" s="56">
        <v>0</v>
      </c>
      <c r="K661" s="56">
        <v>0</v>
      </c>
      <c r="M661" s="10"/>
      <c r="N661" s="10"/>
      <c r="O661" s="10"/>
      <c r="Q661" s="10"/>
      <c r="R661" s="10"/>
      <c r="S661" s="10"/>
      <c r="U661" s="10"/>
      <c r="V661" s="10"/>
      <c r="W661" s="10"/>
      <c r="Y661" s="10"/>
      <c r="Z661" s="10"/>
      <c r="AA661" s="10"/>
    </row>
    <row r="662" spans="1:27" ht="12.75">
      <c r="A662" s="50">
        <v>38277</v>
      </c>
      <c r="B662" s="51">
        <v>0.3159722222222222</v>
      </c>
      <c r="C662" s="51">
        <v>0.7527777777777778</v>
      </c>
      <c r="E662" s="10"/>
      <c r="F662" s="10"/>
      <c r="G662" s="10"/>
      <c r="I662" s="10"/>
      <c r="J662" s="56">
        <v>0</v>
      </c>
      <c r="K662" s="56">
        <v>0</v>
      </c>
      <c r="M662" s="10"/>
      <c r="N662" s="10"/>
      <c r="O662" s="10"/>
      <c r="Q662" s="10"/>
      <c r="R662" s="10"/>
      <c r="S662" s="10"/>
      <c r="U662" s="10"/>
      <c r="V662" s="10"/>
      <c r="W662" s="10"/>
      <c r="Y662" s="10"/>
      <c r="Z662" s="10"/>
      <c r="AA662" s="10"/>
    </row>
    <row r="663" spans="1:27" ht="12.75">
      <c r="A663" s="50">
        <v>38278</v>
      </c>
      <c r="B663" s="51">
        <v>0.31736111111111115</v>
      </c>
      <c r="C663" s="51">
        <v>0.751388888888889</v>
      </c>
      <c r="E663" s="10"/>
      <c r="F663" s="10"/>
      <c r="G663" s="10"/>
      <c r="I663" s="10"/>
      <c r="J663" s="56">
        <v>0</v>
      </c>
      <c r="K663" s="56">
        <v>0</v>
      </c>
      <c r="M663" s="10"/>
      <c r="N663" s="10"/>
      <c r="O663" s="10"/>
      <c r="Q663" s="10"/>
      <c r="R663" s="10"/>
      <c r="S663" s="10"/>
      <c r="U663" s="10"/>
      <c r="V663" s="10"/>
      <c r="W663" s="10"/>
      <c r="Y663" s="10"/>
      <c r="Z663" s="10"/>
      <c r="AA663" s="10"/>
    </row>
    <row r="664" spans="1:27" ht="12.75">
      <c r="A664" s="50">
        <v>38279</v>
      </c>
      <c r="B664" s="51">
        <v>0.31805555555555554</v>
      </c>
      <c r="C664" s="51">
        <v>0.7493055555555556</v>
      </c>
      <c r="E664" s="10"/>
      <c r="F664" s="10"/>
      <c r="G664" s="10"/>
      <c r="I664" s="10"/>
      <c r="J664" s="56">
        <v>0</v>
      </c>
      <c r="K664" s="56">
        <v>0</v>
      </c>
      <c r="M664" s="10"/>
      <c r="N664" s="10"/>
      <c r="O664" s="10"/>
      <c r="Q664" s="10"/>
      <c r="R664" s="10"/>
      <c r="S664" s="10"/>
      <c r="U664" s="10"/>
      <c r="V664" s="10"/>
      <c r="W664" s="10"/>
      <c r="Y664" s="10"/>
      <c r="Z664" s="10"/>
      <c r="AA664" s="10"/>
    </row>
    <row r="665" spans="1:27" ht="12.75">
      <c r="A665" s="50">
        <v>38280</v>
      </c>
      <c r="B665" s="51">
        <v>0.3194444444444445</v>
      </c>
      <c r="C665" s="51">
        <v>0.7479166666666667</v>
      </c>
      <c r="E665" s="10"/>
      <c r="F665" s="10"/>
      <c r="G665" s="10"/>
      <c r="I665" s="10"/>
      <c r="J665" s="56">
        <v>0</v>
      </c>
      <c r="K665" s="56">
        <v>0</v>
      </c>
      <c r="M665" s="10"/>
      <c r="N665" s="10"/>
      <c r="O665" s="10"/>
      <c r="Q665" s="10"/>
      <c r="R665" s="10"/>
      <c r="S665" s="10"/>
      <c r="U665" s="10"/>
      <c r="V665" s="10"/>
      <c r="W665" s="10"/>
      <c r="Y665" s="10"/>
      <c r="Z665" s="10"/>
      <c r="AA665" s="10"/>
    </row>
    <row r="666" spans="1:27" ht="12.75">
      <c r="A666" s="50">
        <v>38281</v>
      </c>
      <c r="B666" s="51">
        <v>0.32083333333333336</v>
      </c>
      <c r="C666" s="51">
        <v>0.7465277777777778</v>
      </c>
      <c r="E666" s="10"/>
      <c r="F666" s="10"/>
      <c r="G666" s="10"/>
      <c r="I666" s="10"/>
      <c r="J666" s="56">
        <v>0</v>
      </c>
      <c r="K666" s="56">
        <v>0</v>
      </c>
      <c r="M666" s="10"/>
      <c r="N666" s="10"/>
      <c r="O666" s="10"/>
      <c r="Q666" s="10"/>
      <c r="R666" s="10"/>
      <c r="S666" s="10"/>
      <c r="U666" s="10"/>
      <c r="V666" s="10"/>
      <c r="W666" s="10"/>
      <c r="Y666" s="10"/>
      <c r="Z666" s="10"/>
      <c r="AA666" s="10"/>
    </row>
    <row r="667" spans="1:27" ht="12.75">
      <c r="A667" s="50">
        <v>38282</v>
      </c>
      <c r="B667" s="51">
        <v>0.32222222222222224</v>
      </c>
      <c r="C667" s="51">
        <v>0.7451388888888889</v>
      </c>
      <c r="E667" s="10"/>
      <c r="F667" s="10"/>
      <c r="G667" s="10"/>
      <c r="I667" s="10"/>
      <c r="J667" s="56">
        <v>0</v>
      </c>
      <c r="K667" s="56">
        <v>0</v>
      </c>
      <c r="M667" s="10"/>
      <c r="N667" s="10"/>
      <c r="O667" s="10"/>
      <c r="Q667" s="10"/>
      <c r="R667" s="10"/>
      <c r="S667" s="10"/>
      <c r="U667" s="10"/>
      <c r="V667" s="10"/>
      <c r="W667" s="10"/>
      <c r="Y667" s="10"/>
      <c r="Z667" s="10"/>
      <c r="AA667" s="10"/>
    </row>
    <row r="668" spans="1:27" ht="12.75">
      <c r="A668" s="50">
        <v>38283</v>
      </c>
      <c r="B668" s="51">
        <v>0.3236111111111111</v>
      </c>
      <c r="C668" s="51">
        <v>0.74375</v>
      </c>
      <c r="E668" s="10"/>
      <c r="F668" s="10"/>
      <c r="G668" s="10"/>
      <c r="I668" s="10"/>
      <c r="J668" s="56">
        <v>0</v>
      </c>
      <c r="K668" s="56">
        <v>0</v>
      </c>
      <c r="M668" s="10"/>
      <c r="N668" s="10"/>
      <c r="O668" s="10"/>
      <c r="Q668" s="10"/>
      <c r="R668" s="10"/>
      <c r="S668" s="10"/>
      <c r="U668" s="10"/>
      <c r="V668" s="10"/>
      <c r="W668" s="10"/>
      <c r="Y668" s="10"/>
      <c r="Z668" s="10"/>
      <c r="AA668" s="10"/>
    </row>
    <row r="669" spans="1:27" ht="12.75">
      <c r="A669" s="50">
        <v>38284</v>
      </c>
      <c r="B669" s="51">
        <v>0.32430555555555557</v>
      </c>
      <c r="C669" s="51">
        <v>0.7423611111111111</v>
      </c>
      <c r="E669" s="10"/>
      <c r="F669" s="10"/>
      <c r="G669" s="10"/>
      <c r="I669" s="10"/>
      <c r="J669" s="56">
        <v>0</v>
      </c>
      <c r="K669" s="56">
        <v>0</v>
      </c>
      <c r="M669" s="10"/>
      <c r="N669" s="10"/>
      <c r="O669" s="10"/>
      <c r="Q669" s="10"/>
      <c r="R669" s="10"/>
      <c r="S669" s="10"/>
      <c r="U669" s="10"/>
      <c r="V669" s="10"/>
      <c r="W669" s="10"/>
      <c r="Y669" s="10"/>
      <c r="Z669" s="10"/>
      <c r="AA669" s="10"/>
    </row>
    <row r="670" spans="1:27" ht="12.75">
      <c r="A670" s="50">
        <v>38285</v>
      </c>
      <c r="B670" s="51">
        <v>0.32569444444444445</v>
      </c>
      <c r="C670" s="51">
        <v>0.7409722222222223</v>
      </c>
      <c r="E670" s="10"/>
      <c r="F670" s="10"/>
      <c r="G670" s="10"/>
      <c r="I670" s="10"/>
      <c r="J670" s="56">
        <v>0</v>
      </c>
      <c r="K670" s="56">
        <v>0</v>
      </c>
      <c r="M670" s="10"/>
      <c r="N670" s="10"/>
      <c r="O670" s="10"/>
      <c r="Q670" s="10"/>
      <c r="R670" s="10"/>
      <c r="S670" s="10"/>
      <c r="U670" s="10"/>
      <c r="V670" s="10"/>
      <c r="W670" s="10"/>
      <c r="Y670" s="10"/>
      <c r="Z670" s="10"/>
      <c r="AA670" s="10"/>
    </row>
    <row r="671" spans="1:27" ht="12.75">
      <c r="A671" s="50">
        <v>38286</v>
      </c>
      <c r="B671" s="51">
        <v>0.32708333333333334</v>
      </c>
      <c r="C671" s="51">
        <v>0.7395833333333334</v>
      </c>
      <c r="E671" s="10"/>
      <c r="F671" s="10"/>
      <c r="G671" s="10"/>
      <c r="I671" s="10"/>
      <c r="J671" s="56">
        <v>0</v>
      </c>
      <c r="K671" s="56">
        <v>0</v>
      </c>
      <c r="M671" s="10"/>
      <c r="N671" s="10"/>
      <c r="O671" s="10"/>
      <c r="Q671" s="10"/>
      <c r="R671" s="10"/>
      <c r="S671" s="10"/>
      <c r="U671" s="10"/>
      <c r="V671" s="10"/>
      <c r="W671" s="10"/>
      <c r="Y671" s="10"/>
      <c r="Z671" s="10"/>
      <c r="AA671" s="10"/>
    </row>
    <row r="672" spans="1:27" ht="12.75">
      <c r="A672" s="50">
        <v>38287</v>
      </c>
      <c r="B672" s="51">
        <v>0.28680555555555554</v>
      </c>
      <c r="C672" s="51">
        <v>0.6965277777777777</v>
      </c>
      <c r="E672" s="10"/>
      <c r="F672" s="10"/>
      <c r="G672" s="10"/>
      <c r="I672" s="10"/>
      <c r="J672" s="56">
        <v>0</v>
      </c>
      <c r="K672" s="56">
        <v>0</v>
      </c>
      <c r="M672" s="10"/>
      <c r="N672" s="10"/>
      <c r="O672" s="10"/>
      <c r="Q672" s="10"/>
      <c r="R672" s="10"/>
      <c r="S672" s="10"/>
      <c r="U672" s="10"/>
      <c r="V672" s="10"/>
      <c r="W672" s="10"/>
      <c r="Y672" s="10"/>
      <c r="Z672" s="10"/>
      <c r="AA672" s="10"/>
    </row>
    <row r="673" spans="1:27" ht="12.75">
      <c r="A673" s="50">
        <v>38288</v>
      </c>
      <c r="B673" s="51">
        <v>0.2881944444444445</v>
      </c>
      <c r="C673" s="51">
        <v>0.6951388888888889</v>
      </c>
      <c r="E673" s="10"/>
      <c r="F673" s="10"/>
      <c r="G673" s="10"/>
      <c r="I673" s="10"/>
      <c r="J673" s="56">
        <v>0</v>
      </c>
      <c r="K673" s="56">
        <v>0</v>
      </c>
      <c r="M673" s="10"/>
      <c r="N673" s="10"/>
      <c r="O673" s="10"/>
      <c r="Q673" s="10"/>
      <c r="R673" s="10"/>
      <c r="S673" s="10"/>
      <c r="U673" s="10"/>
      <c r="V673" s="10"/>
      <c r="W673" s="10"/>
      <c r="Y673" s="10"/>
      <c r="Z673" s="10"/>
      <c r="AA673" s="10"/>
    </row>
    <row r="674" spans="1:27" ht="12.75">
      <c r="A674" s="50">
        <v>38289</v>
      </c>
      <c r="B674" s="51">
        <v>0.28958333333333336</v>
      </c>
      <c r="C674" s="51">
        <v>0.69375</v>
      </c>
      <c r="E674" s="10"/>
      <c r="F674" s="10"/>
      <c r="G674" s="10"/>
      <c r="I674" s="10"/>
      <c r="J674" s="56">
        <v>0</v>
      </c>
      <c r="K674" s="56">
        <v>0</v>
      </c>
      <c r="M674" s="10"/>
      <c r="N674" s="10"/>
      <c r="O674" s="10"/>
      <c r="Q674" s="10"/>
      <c r="R674" s="10"/>
      <c r="S674" s="10"/>
      <c r="U674" s="10"/>
      <c r="V674" s="10"/>
      <c r="W674" s="10"/>
      <c r="Y674" s="10"/>
      <c r="Z674" s="10"/>
      <c r="AA674" s="10"/>
    </row>
    <row r="675" spans="1:27" ht="12.75">
      <c r="A675" s="50">
        <v>38290</v>
      </c>
      <c r="B675" s="51">
        <v>0.29097222222222224</v>
      </c>
      <c r="C675" s="51">
        <v>0.6923611111111111</v>
      </c>
      <c r="E675" s="10"/>
      <c r="F675" s="10"/>
      <c r="G675" s="10"/>
      <c r="I675" s="10"/>
      <c r="J675" s="56">
        <v>0</v>
      </c>
      <c r="K675" s="56">
        <v>0</v>
      </c>
      <c r="M675" s="10"/>
      <c r="N675" s="10"/>
      <c r="O675" s="10"/>
      <c r="Q675" s="10"/>
      <c r="R675" s="10"/>
      <c r="S675" s="10"/>
      <c r="U675" s="10"/>
      <c r="V675" s="10"/>
      <c r="W675" s="10"/>
      <c r="Y675" s="10"/>
      <c r="Z675" s="10"/>
      <c r="AA675" s="10"/>
    </row>
    <row r="676" spans="1:27" ht="12.75">
      <c r="A676" s="50">
        <v>38291</v>
      </c>
      <c r="B676" s="51">
        <v>0.2916666666666667</v>
      </c>
      <c r="C676" s="51">
        <v>0.6909722222222222</v>
      </c>
      <c r="E676" s="10"/>
      <c r="F676" s="10"/>
      <c r="G676" s="10"/>
      <c r="I676" s="10"/>
      <c r="J676" s="56">
        <v>0</v>
      </c>
      <c r="K676" s="56">
        <v>0</v>
      </c>
      <c r="M676" s="10"/>
      <c r="N676" s="10"/>
      <c r="O676" s="10"/>
      <c r="Q676" s="10"/>
      <c r="R676" s="10"/>
      <c r="S676" s="10"/>
      <c r="U676" s="10"/>
      <c r="V676" s="10"/>
      <c r="W676" s="10"/>
      <c r="Y676" s="10"/>
      <c r="Z676" s="10"/>
      <c r="AA676" s="10"/>
    </row>
    <row r="677" spans="1:27" ht="12.75">
      <c r="A677" s="50">
        <v>38292</v>
      </c>
      <c r="B677" s="51">
        <v>0.29305555555555557</v>
      </c>
      <c r="C677" s="51">
        <v>0.6895833333333333</v>
      </c>
      <c r="E677" s="10"/>
      <c r="F677" s="10"/>
      <c r="G677" s="10"/>
      <c r="I677" s="10"/>
      <c r="J677" s="56">
        <v>0</v>
      </c>
      <c r="K677" s="56">
        <v>0</v>
      </c>
      <c r="M677" s="10"/>
      <c r="N677" s="10"/>
      <c r="O677" s="10"/>
      <c r="Q677" s="10"/>
      <c r="R677" s="10"/>
      <c r="S677" s="10"/>
      <c r="U677" s="10"/>
      <c r="V677" s="10"/>
      <c r="W677" s="10"/>
      <c r="Y677" s="10"/>
      <c r="Z677" s="10"/>
      <c r="AA677" s="10"/>
    </row>
    <row r="678" spans="1:27" ht="12.75">
      <c r="A678" s="50">
        <v>38293</v>
      </c>
      <c r="B678" s="51">
        <v>0.29444444444444445</v>
      </c>
      <c r="C678" s="51">
        <v>0.6881944444444444</v>
      </c>
      <c r="E678" s="10"/>
      <c r="F678" s="10"/>
      <c r="G678" s="10"/>
      <c r="I678" s="10"/>
      <c r="J678" s="56">
        <v>0</v>
      </c>
      <c r="K678" s="56">
        <v>0</v>
      </c>
      <c r="M678" s="10"/>
      <c r="N678" s="10"/>
      <c r="O678" s="10"/>
      <c r="Q678" s="10"/>
      <c r="R678" s="10"/>
      <c r="S678" s="10"/>
      <c r="U678" s="10"/>
      <c r="V678" s="10"/>
      <c r="W678" s="10"/>
      <c r="Y678" s="10"/>
      <c r="Z678" s="10"/>
      <c r="AA678" s="10"/>
    </row>
    <row r="679" spans="1:27" ht="12.75">
      <c r="A679" s="50">
        <v>38294</v>
      </c>
      <c r="B679" s="51">
        <v>0.29583333333333334</v>
      </c>
      <c r="C679" s="51">
        <v>0.6868055555555556</v>
      </c>
      <c r="E679" s="10"/>
      <c r="F679" s="10"/>
      <c r="G679" s="10"/>
      <c r="I679" s="10"/>
      <c r="J679" s="56">
        <v>0</v>
      </c>
      <c r="K679" s="56">
        <v>0</v>
      </c>
      <c r="M679" s="10"/>
      <c r="N679" s="10"/>
      <c r="O679" s="10"/>
      <c r="Q679" s="10"/>
      <c r="R679" s="10"/>
      <c r="S679" s="10"/>
      <c r="U679" s="10"/>
      <c r="V679" s="10"/>
      <c r="W679" s="10"/>
      <c r="Y679" s="10"/>
      <c r="Z679" s="10"/>
      <c r="AA679" s="10"/>
    </row>
    <row r="680" spans="1:27" ht="12.75">
      <c r="A680" s="50">
        <v>38295</v>
      </c>
      <c r="B680" s="51">
        <v>0.2972222222222222</v>
      </c>
      <c r="C680" s="51">
        <v>0.686111111111111</v>
      </c>
      <c r="E680" s="10"/>
      <c r="F680" s="10"/>
      <c r="G680" s="10"/>
      <c r="I680" s="10"/>
      <c r="J680" s="56">
        <v>0</v>
      </c>
      <c r="K680" s="56">
        <v>0</v>
      </c>
      <c r="M680" s="10"/>
      <c r="N680" s="10"/>
      <c r="O680" s="10"/>
      <c r="Q680" s="10"/>
      <c r="R680" s="10"/>
      <c r="S680" s="10"/>
      <c r="U680" s="10"/>
      <c r="V680" s="10"/>
      <c r="W680" s="10"/>
      <c r="Y680" s="10"/>
      <c r="Z680" s="10"/>
      <c r="AA680" s="10"/>
    </row>
    <row r="681" spans="1:27" ht="12.75">
      <c r="A681" s="50">
        <v>38296</v>
      </c>
      <c r="B681" s="51">
        <v>0.2986111111111111</v>
      </c>
      <c r="C681" s="51">
        <v>0.6847222222222222</v>
      </c>
      <c r="E681" s="10"/>
      <c r="F681" s="10"/>
      <c r="G681" s="10"/>
      <c r="I681" s="10"/>
      <c r="J681" s="56">
        <v>0</v>
      </c>
      <c r="K681" s="56">
        <v>0</v>
      </c>
      <c r="M681" s="10"/>
      <c r="N681" s="10"/>
      <c r="O681" s="10"/>
      <c r="Q681" s="10"/>
      <c r="R681" s="10"/>
      <c r="S681" s="10"/>
      <c r="U681" s="10"/>
      <c r="V681" s="10"/>
      <c r="W681" s="10"/>
      <c r="Y681" s="10"/>
      <c r="Z681" s="10"/>
      <c r="AA681" s="10"/>
    </row>
    <row r="682" spans="1:27" ht="12.75">
      <c r="A682" s="50">
        <v>38297</v>
      </c>
      <c r="B682" s="51">
        <v>0.29930555555555555</v>
      </c>
      <c r="C682" s="51">
        <v>0.6833333333333332</v>
      </c>
      <c r="E682" s="10"/>
      <c r="F682" s="10"/>
      <c r="G682" s="10"/>
      <c r="I682" s="10"/>
      <c r="J682" s="56">
        <v>0</v>
      </c>
      <c r="K682" s="56">
        <v>0</v>
      </c>
      <c r="M682" s="10"/>
      <c r="N682" s="10"/>
      <c r="O682" s="10"/>
      <c r="Q682" s="10"/>
      <c r="R682" s="10"/>
      <c r="S682" s="10"/>
      <c r="U682" s="10"/>
      <c r="V682" s="10"/>
      <c r="W682" s="10"/>
      <c r="Y682" s="10"/>
      <c r="Z682" s="10"/>
      <c r="AA682" s="10"/>
    </row>
    <row r="683" spans="1:27" ht="12.75">
      <c r="A683" s="50">
        <v>38298</v>
      </c>
      <c r="B683" s="51">
        <v>0.30069444444444443</v>
      </c>
      <c r="C683" s="51">
        <v>0.6819444444444445</v>
      </c>
      <c r="E683" s="10"/>
      <c r="F683" s="10"/>
      <c r="G683" s="10"/>
      <c r="I683" s="10"/>
      <c r="J683" s="56">
        <v>0</v>
      </c>
      <c r="K683" s="56">
        <v>0</v>
      </c>
      <c r="M683" s="10"/>
      <c r="N683" s="10"/>
      <c r="O683" s="10"/>
      <c r="Q683" s="10"/>
      <c r="R683" s="10"/>
      <c r="S683" s="10"/>
      <c r="U683" s="10"/>
      <c r="V683" s="10"/>
      <c r="W683" s="10"/>
      <c r="Y683" s="10"/>
      <c r="Z683" s="10"/>
      <c r="AA683" s="10"/>
    </row>
    <row r="684" spans="1:27" ht="12.75">
      <c r="A684" s="50">
        <v>38299</v>
      </c>
      <c r="B684" s="51">
        <v>0.3020833333333333</v>
      </c>
      <c r="C684" s="51">
        <v>0.68125</v>
      </c>
      <c r="E684" s="10"/>
      <c r="F684" s="10"/>
      <c r="G684" s="10"/>
      <c r="I684" s="10"/>
      <c r="J684" s="56">
        <v>0</v>
      </c>
      <c r="K684" s="56">
        <v>0</v>
      </c>
      <c r="M684" s="10"/>
      <c r="N684" s="10"/>
      <c r="O684" s="10"/>
      <c r="Q684" s="10"/>
      <c r="R684" s="10"/>
      <c r="S684" s="10"/>
      <c r="U684" s="10"/>
      <c r="V684" s="10"/>
      <c r="W684" s="10"/>
      <c r="Y684" s="10"/>
      <c r="Z684" s="10"/>
      <c r="AA684" s="10"/>
    </row>
    <row r="685" spans="1:27" ht="12.75">
      <c r="A685" s="50">
        <v>38300</v>
      </c>
      <c r="B685" s="51">
        <v>0.3034722222222222</v>
      </c>
      <c r="C685" s="51">
        <v>0.6798611111111111</v>
      </c>
      <c r="E685" s="10"/>
      <c r="F685" s="10"/>
      <c r="G685" s="10"/>
      <c r="I685" s="10"/>
      <c r="J685" s="56">
        <v>0</v>
      </c>
      <c r="K685" s="56">
        <v>0</v>
      </c>
      <c r="M685" s="10"/>
      <c r="N685" s="10"/>
      <c r="O685" s="10"/>
      <c r="Q685" s="10"/>
      <c r="R685" s="10"/>
      <c r="S685" s="10"/>
      <c r="U685" s="10"/>
      <c r="V685" s="10"/>
      <c r="W685" s="10"/>
      <c r="Y685" s="10"/>
      <c r="Z685" s="10"/>
      <c r="AA685" s="10"/>
    </row>
    <row r="686" spans="1:27" ht="12.75">
      <c r="A686" s="50">
        <v>38301</v>
      </c>
      <c r="B686" s="51">
        <v>0.3048611111111111</v>
      </c>
      <c r="C686" s="51">
        <v>0.6784722222222223</v>
      </c>
      <c r="E686" s="10"/>
      <c r="F686" s="10"/>
      <c r="G686" s="10"/>
      <c r="I686" s="10"/>
      <c r="J686" s="56">
        <v>0</v>
      </c>
      <c r="K686" s="56">
        <v>0</v>
      </c>
      <c r="M686" s="10"/>
      <c r="N686" s="10"/>
      <c r="O686" s="10"/>
      <c r="Q686" s="10"/>
      <c r="R686" s="10"/>
      <c r="S686" s="10"/>
      <c r="U686" s="10"/>
      <c r="V686" s="10"/>
      <c r="W686" s="10"/>
      <c r="Y686" s="10"/>
      <c r="Z686" s="10"/>
      <c r="AA686" s="10"/>
    </row>
    <row r="687" spans="1:27" ht="12.75">
      <c r="A687" s="50">
        <v>38302</v>
      </c>
      <c r="B687" s="51">
        <v>0.30625</v>
      </c>
      <c r="C687" s="51">
        <v>0.6777777777777777</v>
      </c>
      <c r="E687" s="10"/>
      <c r="F687" s="10"/>
      <c r="G687" s="10"/>
      <c r="I687" s="10"/>
      <c r="J687" s="56">
        <v>0</v>
      </c>
      <c r="K687" s="56">
        <v>0</v>
      </c>
      <c r="M687" s="10"/>
      <c r="N687" s="10"/>
      <c r="O687" s="10"/>
      <c r="Q687" s="10"/>
      <c r="R687" s="10"/>
      <c r="S687" s="10"/>
      <c r="U687" s="10"/>
      <c r="V687" s="10"/>
      <c r="W687" s="10"/>
      <c r="Y687" s="10"/>
      <c r="Z687" s="10"/>
      <c r="AA687" s="10"/>
    </row>
    <row r="688" spans="1:27" ht="12.75">
      <c r="A688" s="50">
        <v>38303</v>
      </c>
      <c r="B688" s="51">
        <v>0.3069444444444444</v>
      </c>
      <c r="C688" s="51">
        <v>0.6763888888888889</v>
      </c>
      <c r="E688" s="10"/>
      <c r="F688" s="10"/>
      <c r="G688" s="10"/>
      <c r="I688" s="10"/>
      <c r="J688" s="56">
        <v>0</v>
      </c>
      <c r="K688" s="56">
        <v>0</v>
      </c>
      <c r="M688" s="10"/>
      <c r="N688" s="10"/>
      <c r="O688" s="10"/>
      <c r="Q688" s="10"/>
      <c r="R688" s="10"/>
      <c r="S688" s="10"/>
      <c r="U688" s="10"/>
      <c r="V688" s="10"/>
      <c r="W688" s="10"/>
      <c r="Y688" s="10"/>
      <c r="Z688" s="10"/>
      <c r="AA688" s="10"/>
    </row>
    <row r="689" spans="1:27" ht="12.75">
      <c r="A689" s="50">
        <v>38304</v>
      </c>
      <c r="B689" s="51">
        <v>0.30833333333333335</v>
      </c>
      <c r="C689" s="51">
        <v>0.6756944444444444</v>
      </c>
      <c r="E689" s="10"/>
      <c r="F689" s="10"/>
      <c r="G689" s="10"/>
      <c r="I689" s="10"/>
      <c r="J689" s="56">
        <v>0</v>
      </c>
      <c r="K689" s="56">
        <v>0</v>
      </c>
      <c r="M689" s="10"/>
      <c r="N689" s="10"/>
      <c r="O689" s="10"/>
      <c r="Q689" s="10"/>
      <c r="R689" s="10"/>
      <c r="S689" s="10"/>
      <c r="U689" s="10"/>
      <c r="V689" s="10"/>
      <c r="W689" s="10"/>
      <c r="Y689" s="10"/>
      <c r="Z689" s="10"/>
      <c r="AA689" s="10"/>
    </row>
    <row r="690" spans="1:27" ht="12.75">
      <c r="A690" s="50">
        <v>38305</v>
      </c>
      <c r="B690" s="51">
        <v>0.30972222222222223</v>
      </c>
      <c r="C690" s="51">
        <v>0.6743055555555556</v>
      </c>
      <c r="E690" s="10"/>
      <c r="F690" s="10"/>
      <c r="G690" s="10"/>
      <c r="I690" s="10"/>
      <c r="J690" s="56">
        <v>0</v>
      </c>
      <c r="K690" s="56">
        <v>0</v>
      </c>
      <c r="M690" s="10"/>
      <c r="N690" s="10"/>
      <c r="O690" s="10"/>
      <c r="Q690" s="10"/>
      <c r="R690" s="10"/>
      <c r="S690" s="10"/>
      <c r="U690" s="10"/>
      <c r="V690" s="10"/>
      <c r="W690" s="10"/>
      <c r="Y690" s="10"/>
      <c r="Z690" s="10"/>
      <c r="AA690" s="10"/>
    </row>
    <row r="691" spans="1:27" ht="12.75">
      <c r="A691" s="50">
        <v>38306</v>
      </c>
      <c r="B691" s="51">
        <v>0.3111111111111111</v>
      </c>
      <c r="C691" s="51">
        <v>0.6736111111111112</v>
      </c>
      <c r="E691" s="10"/>
      <c r="F691" s="10"/>
      <c r="G691" s="10"/>
      <c r="I691" s="10"/>
      <c r="J691" s="56">
        <v>0</v>
      </c>
      <c r="K691" s="56">
        <v>0</v>
      </c>
      <c r="M691" s="10"/>
      <c r="N691" s="10"/>
      <c r="O691" s="10"/>
      <c r="Q691" s="10"/>
      <c r="R691" s="10"/>
      <c r="S691" s="10"/>
      <c r="U691" s="10"/>
      <c r="V691" s="10"/>
      <c r="W691" s="10"/>
      <c r="Y691" s="10"/>
      <c r="Z691" s="10"/>
      <c r="AA691" s="10"/>
    </row>
    <row r="692" spans="1:27" ht="12.75">
      <c r="A692" s="50">
        <v>38307</v>
      </c>
      <c r="B692" s="51">
        <v>0.3125</v>
      </c>
      <c r="C692" s="51">
        <v>0.6729166666666666</v>
      </c>
      <c r="E692" s="10"/>
      <c r="F692" s="10"/>
      <c r="G692" s="10"/>
      <c r="I692" s="10"/>
      <c r="J692" s="56">
        <v>0</v>
      </c>
      <c r="K692" s="56">
        <v>0</v>
      </c>
      <c r="M692" s="10"/>
      <c r="N692" s="10"/>
      <c r="O692" s="10"/>
      <c r="Q692" s="10"/>
      <c r="R692" s="10"/>
      <c r="S692" s="10"/>
      <c r="U692" s="10"/>
      <c r="V692" s="10"/>
      <c r="W692" s="10"/>
      <c r="Y692" s="10"/>
      <c r="Z692" s="10"/>
      <c r="AA692" s="10"/>
    </row>
    <row r="693" spans="1:27" ht="12.75">
      <c r="A693" s="50">
        <v>38308</v>
      </c>
      <c r="B693" s="51">
        <v>0.31319444444444444</v>
      </c>
      <c r="C693" s="51">
        <v>0.6715277777777778</v>
      </c>
      <c r="E693" s="10"/>
      <c r="F693" s="10"/>
      <c r="G693" s="10"/>
      <c r="I693" s="10"/>
      <c r="J693" s="56">
        <v>0</v>
      </c>
      <c r="K693" s="56">
        <v>0</v>
      </c>
      <c r="M693" s="10"/>
      <c r="N693" s="10"/>
      <c r="O693" s="10"/>
      <c r="Q693" s="10"/>
      <c r="R693" s="10"/>
      <c r="S693" s="10"/>
      <c r="U693" s="10"/>
      <c r="V693" s="10"/>
      <c r="W693" s="10"/>
      <c r="Y693" s="10"/>
      <c r="Z693" s="10"/>
      <c r="AA693" s="10"/>
    </row>
    <row r="694" spans="1:27" ht="12.75">
      <c r="A694" s="50">
        <v>38309</v>
      </c>
      <c r="B694" s="51">
        <v>0.3145833333333333</v>
      </c>
      <c r="C694" s="51">
        <v>0.6708333333333334</v>
      </c>
      <c r="E694" s="10"/>
      <c r="F694" s="10"/>
      <c r="G694" s="10"/>
      <c r="I694" s="10"/>
      <c r="J694" s="56">
        <v>0</v>
      </c>
      <c r="K694" s="56">
        <v>0</v>
      </c>
      <c r="M694" s="10"/>
      <c r="N694" s="10"/>
      <c r="O694" s="10"/>
      <c r="Q694" s="10"/>
      <c r="R694" s="10"/>
      <c r="S694" s="10"/>
      <c r="U694" s="10"/>
      <c r="V694" s="10"/>
      <c r="W694" s="10"/>
      <c r="Y694" s="10"/>
      <c r="Z694" s="10"/>
      <c r="AA694" s="10"/>
    </row>
    <row r="695" spans="1:27" ht="12.75">
      <c r="A695" s="50">
        <v>38310</v>
      </c>
      <c r="B695" s="51">
        <v>0.3159722222222222</v>
      </c>
      <c r="C695" s="51">
        <v>0.6701388888888888</v>
      </c>
      <c r="E695" s="10"/>
      <c r="F695" s="10"/>
      <c r="G695" s="10"/>
      <c r="I695" s="10"/>
      <c r="J695" s="56">
        <v>0</v>
      </c>
      <c r="K695" s="56">
        <v>0</v>
      </c>
      <c r="M695" s="10"/>
      <c r="N695" s="10"/>
      <c r="O695" s="10"/>
      <c r="Q695" s="10"/>
      <c r="R695" s="10"/>
      <c r="S695" s="10"/>
      <c r="U695" s="10"/>
      <c r="V695" s="10"/>
      <c r="W695" s="10"/>
      <c r="Y695" s="10"/>
      <c r="Z695" s="10"/>
      <c r="AA695" s="10"/>
    </row>
    <row r="696" spans="1:27" ht="12.75">
      <c r="A696" s="50">
        <v>38311</v>
      </c>
      <c r="B696" s="51">
        <v>0.31736111111111115</v>
      </c>
      <c r="C696" s="51">
        <v>0.66875</v>
      </c>
      <c r="E696" s="10"/>
      <c r="F696" s="10"/>
      <c r="G696" s="10"/>
      <c r="I696" s="10"/>
      <c r="J696" s="56">
        <v>0</v>
      </c>
      <c r="K696" s="56">
        <v>0</v>
      </c>
      <c r="M696" s="10"/>
      <c r="N696" s="10"/>
      <c r="O696" s="10"/>
      <c r="Q696" s="10"/>
      <c r="R696" s="10"/>
      <c r="S696" s="10"/>
      <c r="U696" s="10"/>
      <c r="V696" s="10"/>
      <c r="W696" s="10"/>
      <c r="Y696" s="10"/>
      <c r="Z696" s="10"/>
      <c r="AA696" s="10"/>
    </row>
    <row r="697" spans="1:27" ht="12.75">
      <c r="A697" s="50">
        <v>38312</v>
      </c>
      <c r="B697" s="51">
        <v>0.31805555555555554</v>
      </c>
      <c r="C697" s="51">
        <v>0.6680555555555556</v>
      </c>
      <c r="E697" s="10"/>
      <c r="F697" s="10"/>
      <c r="G697" s="10"/>
      <c r="I697" s="10"/>
      <c r="J697" s="56">
        <v>0</v>
      </c>
      <c r="K697" s="56">
        <v>0</v>
      </c>
      <c r="M697" s="10"/>
      <c r="N697" s="10"/>
      <c r="O697" s="10"/>
      <c r="Q697" s="10"/>
      <c r="R697" s="10"/>
      <c r="S697" s="10"/>
      <c r="U697" s="10"/>
      <c r="V697" s="10"/>
      <c r="W697" s="10"/>
      <c r="Y697" s="10"/>
      <c r="Z697" s="10"/>
      <c r="AA697" s="10"/>
    </row>
    <row r="698" spans="1:27" ht="12.75">
      <c r="A698" s="50">
        <v>38313</v>
      </c>
      <c r="B698" s="51">
        <v>0.3194444444444445</v>
      </c>
      <c r="C698" s="51">
        <v>0.6673611111111111</v>
      </c>
      <c r="E698" s="10"/>
      <c r="F698" s="10"/>
      <c r="G698" s="10"/>
      <c r="I698" s="10"/>
      <c r="J698" s="56">
        <v>0</v>
      </c>
      <c r="K698" s="56">
        <v>0</v>
      </c>
      <c r="M698" s="10"/>
      <c r="N698" s="10"/>
      <c r="O698" s="10"/>
      <c r="Q698" s="10"/>
      <c r="R698" s="10"/>
      <c r="S698" s="10"/>
      <c r="U698" s="10"/>
      <c r="V698" s="10"/>
      <c r="W698" s="10"/>
      <c r="Y698" s="10"/>
      <c r="Z698" s="10"/>
      <c r="AA698" s="10"/>
    </row>
    <row r="699" spans="1:27" ht="12.75">
      <c r="A699" s="50">
        <v>38314</v>
      </c>
      <c r="B699" s="51">
        <v>0.32083333333333336</v>
      </c>
      <c r="C699" s="51">
        <v>0.6666666666666666</v>
      </c>
      <c r="E699" s="10"/>
      <c r="F699" s="10"/>
      <c r="G699" s="10"/>
      <c r="I699" s="10"/>
      <c r="J699" s="56">
        <v>0</v>
      </c>
      <c r="K699" s="56">
        <v>0</v>
      </c>
      <c r="M699" s="10"/>
      <c r="N699" s="10"/>
      <c r="O699" s="10"/>
      <c r="Q699" s="10"/>
      <c r="R699" s="10"/>
      <c r="S699" s="10"/>
      <c r="U699" s="10"/>
      <c r="V699" s="10"/>
      <c r="W699" s="10"/>
      <c r="Y699" s="10"/>
      <c r="Z699" s="10"/>
      <c r="AA699" s="10"/>
    </row>
    <row r="700" spans="1:27" ht="12.75">
      <c r="A700" s="50">
        <v>38315</v>
      </c>
      <c r="B700" s="51">
        <v>0.3215277777777778</v>
      </c>
      <c r="C700" s="51">
        <v>0.6659722222222222</v>
      </c>
      <c r="E700" s="10"/>
      <c r="F700" s="10"/>
      <c r="G700" s="10"/>
      <c r="I700" s="10"/>
      <c r="J700" s="56">
        <v>0</v>
      </c>
      <c r="K700" s="56">
        <v>0</v>
      </c>
      <c r="M700" s="10"/>
      <c r="N700" s="10"/>
      <c r="O700" s="10"/>
      <c r="Q700" s="10"/>
      <c r="R700" s="10"/>
      <c r="S700" s="10"/>
      <c r="U700" s="10"/>
      <c r="V700" s="10"/>
      <c r="W700" s="10"/>
      <c r="Y700" s="10"/>
      <c r="Z700" s="10"/>
      <c r="AA700" s="10"/>
    </row>
    <row r="701" spans="1:27" ht="12.75">
      <c r="A701" s="50">
        <v>38316</v>
      </c>
      <c r="B701" s="51">
        <v>0.3229166666666667</v>
      </c>
      <c r="C701" s="51">
        <v>0.6652777777777777</v>
      </c>
      <c r="E701" s="10"/>
      <c r="F701" s="10"/>
      <c r="G701" s="10"/>
      <c r="I701" s="10"/>
      <c r="J701" s="56">
        <v>0</v>
      </c>
      <c r="K701" s="56">
        <v>0</v>
      </c>
      <c r="M701" s="10"/>
      <c r="N701" s="10"/>
      <c r="O701" s="10"/>
      <c r="Q701" s="10"/>
      <c r="R701" s="10"/>
      <c r="S701" s="10"/>
      <c r="U701" s="10"/>
      <c r="V701" s="10"/>
      <c r="W701" s="10"/>
      <c r="Y701" s="10"/>
      <c r="Z701" s="10"/>
      <c r="AA701" s="10"/>
    </row>
    <row r="702" spans="1:27" ht="12.75">
      <c r="A702" s="50">
        <v>38317</v>
      </c>
      <c r="B702" s="51">
        <v>0.3236111111111111</v>
      </c>
      <c r="C702" s="51">
        <v>0.6645833333333333</v>
      </c>
      <c r="E702" s="10"/>
      <c r="F702" s="10"/>
      <c r="G702" s="10"/>
      <c r="I702" s="10"/>
      <c r="J702" s="56">
        <v>0</v>
      </c>
      <c r="K702" s="56">
        <v>0</v>
      </c>
      <c r="M702" s="10"/>
      <c r="N702" s="10"/>
      <c r="O702" s="10"/>
      <c r="Q702" s="10"/>
      <c r="R702" s="10"/>
      <c r="S702" s="10"/>
      <c r="U702" s="10"/>
      <c r="V702" s="10"/>
      <c r="W702" s="10"/>
      <c r="Y702" s="10"/>
      <c r="Z702" s="10"/>
      <c r="AA702" s="10"/>
    </row>
    <row r="703" spans="1:27" ht="12.75">
      <c r="A703" s="50">
        <v>38318</v>
      </c>
      <c r="B703" s="51">
        <v>0.325</v>
      </c>
      <c r="C703" s="51">
        <v>0.6638888888888889</v>
      </c>
      <c r="E703" s="10"/>
      <c r="F703" s="10"/>
      <c r="G703" s="10"/>
      <c r="I703" s="10"/>
      <c r="J703" s="56">
        <v>0</v>
      </c>
      <c r="K703" s="56">
        <v>0</v>
      </c>
      <c r="M703" s="10"/>
      <c r="N703" s="10"/>
      <c r="O703" s="10"/>
      <c r="Q703" s="10"/>
      <c r="R703" s="10"/>
      <c r="S703" s="10"/>
      <c r="U703" s="10"/>
      <c r="V703" s="10"/>
      <c r="W703" s="10"/>
      <c r="Y703" s="10"/>
      <c r="Z703" s="10"/>
      <c r="AA703" s="10"/>
    </row>
    <row r="704" spans="1:27" ht="12.75">
      <c r="A704" s="50">
        <v>38319</v>
      </c>
      <c r="B704" s="51">
        <v>0.3263888888888889</v>
      </c>
      <c r="C704" s="51">
        <v>0.6631944444444444</v>
      </c>
      <c r="E704" s="10"/>
      <c r="F704" s="10"/>
      <c r="G704" s="10"/>
      <c r="I704" s="10"/>
      <c r="J704" s="56">
        <v>0</v>
      </c>
      <c r="K704" s="56">
        <v>0</v>
      </c>
      <c r="M704" s="10"/>
      <c r="N704" s="10"/>
      <c r="O704" s="10"/>
      <c r="Q704" s="10"/>
      <c r="R704" s="10"/>
      <c r="S704" s="10"/>
      <c r="U704" s="10"/>
      <c r="V704" s="10"/>
      <c r="W704" s="10"/>
      <c r="Y704" s="10"/>
      <c r="Z704" s="10"/>
      <c r="AA704" s="10"/>
    </row>
    <row r="705" spans="1:27" ht="12.75">
      <c r="A705" s="50">
        <v>38320</v>
      </c>
      <c r="B705" s="51">
        <v>0.32708333333333334</v>
      </c>
      <c r="C705" s="51">
        <v>0.6631944444444444</v>
      </c>
      <c r="E705" s="10"/>
      <c r="F705" s="10"/>
      <c r="G705" s="10"/>
      <c r="I705" s="10"/>
      <c r="J705" s="56">
        <v>0</v>
      </c>
      <c r="K705" s="56">
        <v>0</v>
      </c>
      <c r="M705" s="10"/>
      <c r="N705" s="10"/>
      <c r="O705" s="10"/>
      <c r="Q705" s="10"/>
      <c r="R705" s="10"/>
      <c r="S705" s="10"/>
      <c r="U705" s="10"/>
      <c r="V705" s="10"/>
      <c r="W705" s="10"/>
      <c r="Y705" s="10"/>
      <c r="Z705" s="10"/>
      <c r="AA705" s="10"/>
    </row>
    <row r="706" spans="1:27" ht="12.75">
      <c r="A706" s="50">
        <v>38321</v>
      </c>
      <c r="B706" s="51">
        <v>0.3284722222222222</v>
      </c>
      <c r="C706" s="51">
        <v>0.6625</v>
      </c>
      <c r="E706" s="10"/>
      <c r="F706" s="10"/>
      <c r="G706" s="10"/>
      <c r="I706" s="10"/>
      <c r="J706" s="56">
        <v>0</v>
      </c>
      <c r="K706" s="56">
        <v>0</v>
      </c>
      <c r="M706" s="10"/>
      <c r="N706" s="10"/>
      <c r="O706" s="10"/>
      <c r="Q706" s="10"/>
      <c r="R706" s="10"/>
      <c r="S706" s="10"/>
      <c r="U706" s="10"/>
      <c r="V706" s="10"/>
      <c r="W706" s="10"/>
      <c r="Y706" s="10"/>
      <c r="Z706" s="10"/>
      <c r="AA706" s="10"/>
    </row>
    <row r="707" spans="1:27" ht="12.75">
      <c r="A707" s="50">
        <v>38322</v>
      </c>
      <c r="B707" s="51">
        <v>0.32916666666666666</v>
      </c>
      <c r="C707" s="51">
        <v>0.6618055555555555</v>
      </c>
      <c r="E707" s="10"/>
      <c r="F707" s="10"/>
      <c r="G707" s="10"/>
      <c r="I707" s="10"/>
      <c r="J707" s="56">
        <v>0</v>
      </c>
      <c r="K707" s="56">
        <v>0</v>
      </c>
      <c r="M707" s="10"/>
      <c r="N707" s="10"/>
      <c r="O707" s="10"/>
      <c r="Q707" s="10"/>
      <c r="R707" s="10"/>
      <c r="S707" s="10"/>
      <c r="U707" s="10"/>
      <c r="V707" s="10"/>
      <c r="W707" s="10"/>
      <c r="Y707" s="10"/>
      <c r="Z707" s="10"/>
      <c r="AA707" s="10"/>
    </row>
    <row r="708" spans="1:27" ht="12.75">
      <c r="A708" s="50">
        <v>38323</v>
      </c>
      <c r="B708" s="51">
        <v>0.3298611111111111</v>
      </c>
      <c r="C708" s="51">
        <v>0.6618055555555555</v>
      </c>
      <c r="E708" s="10"/>
      <c r="F708" s="10"/>
      <c r="G708" s="10"/>
      <c r="I708" s="10"/>
      <c r="J708" s="56">
        <v>0</v>
      </c>
      <c r="K708" s="56">
        <v>0</v>
      </c>
      <c r="M708" s="10"/>
      <c r="N708" s="10"/>
      <c r="O708" s="10"/>
      <c r="Q708" s="10"/>
      <c r="R708" s="10"/>
      <c r="S708" s="10"/>
      <c r="U708" s="10"/>
      <c r="V708" s="10"/>
      <c r="W708" s="10"/>
      <c r="Y708" s="10"/>
      <c r="Z708" s="10"/>
      <c r="AA708" s="10"/>
    </row>
    <row r="709" spans="1:27" ht="12.75">
      <c r="A709" s="50">
        <v>38324</v>
      </c>
      <c r="B709" s="51">
        <v>0.33125</v>
      </c>
      <c r="C709" s="51">
        <v>0.6611111111111111</v>
      </c>
      <c r="E709" s="10"/>
      <c r="F709" s="10"/>
      <c r="G709" s="10"/>
      <c r="I709" s="10"/>
      <c r="J709" s="56">
        <v>0</v>
      </c>
      <c r="K709" s="56">
        <v>0</v>
      </c>
      <c r="M709" s="10"/>
      <c r="N709" s="10"/>
      <c r="O709" s="10"/>
      <c r="Q709" s="10"/>
      <c r="R709" s="10"/>
      <c r="S709" s="10"/>
      <c r="U709" s="10"/>
      <c r="V709" s="10"/>
      <c r="W709" s="10"/>
      <c r="Y709" s="10"/>
      <c r="Z709" s="10"/>
      <c r="AA709" s="10"/>
    </row>
    <row r="710" spans="1:27" ht="12.75">
      <c r="A710" s="50">
        <v>38325</v>
      </c>
      <c r="B710" s="51">
        <v>0.33194444444444443</v>
      </c>
      <c r="C710" s="51">
        <v>0.6611111111111111</v>
      </c>
      <c r="E710" s="10"/>
      <c r="F710" s="10"/>
      <c r="G710" s="10"/>
      <c r="I710" s="10"/>
      <c r="J710" s="56">
        <v>0</v>
      </c>
      <c r="K710" s="56">
        <v>0</v>
      </c>
      <c r="M710" s="10"/>
      <c r="N710" s="10"/>
      <c r="O710" s="10"/>
      <c r="Q710" s="10"/>
      <c r="R710" s="10"/>
      <c r="S710" s="10"/>
      <c r="U710" s="10"/>
      <c r="V710" s="10"/>
      <c r="W710" s="10"/>
      <c r="Y710" s="10"/>
      <c r="Z710" s="10"/>
      <c r="AA710" s="10"/>
    </row>
    <row r="711" spans="1:27" ht="12.75">
      <c r="A711" s="50">
        <v>38326</v>
      </c>
      <c r="B711" s="51">
        <v>0.3326388888888889</v>
      </c>
      <c r="C711" s="51">
        <v>0.6604166666666667</v>
      </c>
      <c r="E711" s="10"/>
      <c r="F711" s="10"/>
      <c r="G711" s="10"/>
      <c r="I711" s="10"/>
      <c r="J711" s="56">
        <v>0</v>
      </c>
      <c r="K711" s="56">
        <v>0</v>
      </c>
      <c r="M711" s="10"/>
      <c r="N711" s="10"/>
      <c r="O711" s="10"/>
      <c r="Q711" s="10"/>
      <c r="R711" s="10"/>
      <c r="S711" s="10"/>
      <c r="U711" s="10"/>
      <c r="V711" s="10"/>
      <c r="W711" s="10"/>
      <c r="Y711" s="10"/>
      <c r="Z711" s="10"/>
      <c r="AA711" s="10"/>
    </row>
    <row r="712" spans="1:27" ht="12.75">
      <c r="A712" s="50">
        <v>38327</v>
      </c>
      <c r="B712" s="51">
        <v>0.3340277777777778</v>
      </c>
      <c r="C712" s="51">
        <v>0.6604166666666667</v>
      </c>
      <c r="E712" s="10"/>
      <c r="F712" s="10"/>
      <c r="G712" s="10"/>
      <c r="I712" s="10"/>
      <c r="J712" s="56">
        <v>0</v>
      </c>
      <c r="K712" s="56">
        <v>0</v>
      </c>
      <c r="M712" s="10"/>
      <c r="N712" s="10"/>
      <c r="O712" s="10"/>
      <c r="Q712" s="10"/>
      <c r="R712" s="10"/>
      <c r="S712" s="10"/>
      <c r="U712" s="10"/>
      <c r="V712" s="10"/>
      <c r="W712" s="10"/>
      <c r="Y712" s="10"/>
      <c r="Z712" s="10"/>
      <c r="AA712" s="10"/>
    </row>
    <row r="713" spans="1:27" ht="12.75">
      <c r="A713" s="50">
        <v>38328</v>
      </c>
      <c r="B713" s="51">
        <v>0.3347222222222222</v>
      </c>
      <c r="C713" s="51">
        <v>0.6597222222222222</v>
      </c>
      <c r="E713" s="10"/>
      <c r="F713" s="10"/>
      <c r="G713" s="10"/>
      <c r="I713" s="10"/>
      <c r="J713" s="56">
        <v>0</v>
      </c>
      <c r="K713" s="56">
        <v>0</v>
      </c>
      <c r="M713" s="10"/>
      <c r="N713" s="10"/>
      <c r="O713" s="10"/>
      <c r="Q713" s="10"/>
      <c r="R713" s="10"/>
      <c r="S713" s="10"/>
      <c r="U713" s="10"/>
      <c r="V713" s="10"/>
      <c r="W713" s="10"/>
      <c r="Y713" s="10"/>
      <c r="Z713" s="10"/>
      <c r="AA713" s="10"/>
    </row>
    <row r="714" spans="1:27" ht="12.75">
      <c r="A714" s="50">
        <v>38329</v>
      </c>
      <c r="B714" s="51">
        <v>0.3354166666666667</v>
      </c>
      <c r="C714" s="51">
        <v>0.6597222222222222</v>
      </c>
      <c r="E714" s="10"/>
      <c r="F714" s="10"/>
      <c r="G714" s="10"/>
      <c r="I714" s="10"/>
      <c r="J714" s="56">
        <v>0</v>
      </c>
      <c r="K714" s="56">
        <v>0</v>
      </c>
      <c r="M714" s="10"/>
      <c r="N714" s="10"/>
      <c r="O714" s="10"/>
      <c r="Q714" s="10"/>
      <c r="R714" s="10"/>
      <c r="S714" s="10"/>
      <c r="U714" s="10"/>
      <c r="V714" s="10"/>
      <c r="W714" s="10"/>
      <c r="Y714" s="10"/>
      <c r="Z714" s="10"/>
      <c r="AA714" s="10"/>
    </row>
    <row r="715" spans="1:27" ht="12.75">
      <c r="A715" s="50">
        <v>38330</v>
      </c>
      <c r="B715" s="51">
        <v>0.3361111111111111</v>
      </c>
      <c r="C715" s="51">
        <v>0.6597222222222222</v>
      </c>
      <c r="E715" s="10"/>
      <c r="F715" s="10"/>
      <c r="G715" s="10"/>
      <c r="I715" s="10"/>
      <c r="J715" s="56">
        <v>0</v>
      </c>
      <c r="K715" s="56">
        <v>0</v>
      </c>
      <c r="M715" s="10"/>
      <c r="N715" s="10"/>
      <c r="O715" s="10"/>
      <c r="Q715" s="10"/>
      <c r="R715" s="10"/>
      <c r="S715" s="10"/>
      <c r="U715" s="10"/>
      <c r="V715" s="10"/>
      <c r="W715" s="10"/>
      <c r="Y715" s="10"/>
      <c r="Z715" s="10"/>
      <c r="AA715" s="10"/>
    </row>
    <row r="716" spans="1:27" ht="12.75">
      <c r="A716" s="50">
        <v>38331</v>
      </c>
      <c r="B716" s="51">
        <v>0.3368055555555556</v>
      </c>
      <c r="C716" s="51">
        <v>0.6597222222222222</v>
      </c>
      <c r="E716" s="10"/>
      <c r="F716" s="10"/>
      <c r="G716" s="10"/>
      <c r="I716" s="10"/>
      <c r="J716" s="56">
        <v>0</v>
      </c>
      <c r="K716" s="56">
        <v>0</v>
      </c>
      <c r="M716" s="10"/>
      <c r="N716" s="10"/>
      <c r="O716" s="10"/>
      <c r="Q716" s="10"/>
      <c r="R716" s="10"/>
      <c r="S716" s="10"/>
      <c r="U716" s="10"/>
      <c r="V716" s="10"/>
      <c r="W716" s="10"/>
      <c r="Y716" s="10"/>
      <c r="Z716" s="10"/>
      <c r="AA716" s="10"/>
    </row>
    <row r="717" spans="1:27" ht="12.75">
      <c r="A717" s="50">
        <v>38332</v>
      </c>
      <c r="B717" s="51">
        <v>0.3375</v>
      </c>
      <c r="C717" s="51">
        <v>0.6597222222222222</v>
      </c>
      <c r="E717" s="10"/>
      <c r="F717" s="10"/>
      <c r="G717" s="10"/>
      <c r="I717" s="10"/>
      <c r="J717" s="56">
        <v>0</v>
      </c>
      <c r="K717" s="56">
        <v>0</v>
      </c>
      <c r="M717" s="10"/>
      <c r="N717" s="10"/>
      <c r="O717" s="10"/>
      <c r="Q717" s="10"/>
      <c r="R717" s="10"/>
      <c r="S717" s="10"/>
      <c r="U717" s="10"/>
      <c r="V717" s="10"/>
      <c r="W717" s="10"/>
      <c r="Y717" s="10"/>
      <c r="Z717" s="10"/>
      <c r="AA717" s="10"/>
    </row>
    <row r="718" spans="1:27" ht="12.75">
      <c r="A718" s="50">
        <v>38333</v>
      </c>
      <c r="B718" s="51">
        <v>0.33819444444444446</v>
      </c>
      <c r="C718" s="51">
        <v>0.6597222222222222</v>
      </c>
      <c r="E718" s="10"/>
      <c r="F718" s="10"/>
      <c r="G718" s="10"/>
      <c r="I718" s="10"/>
      <c r="J718" s="56">
        <v>0</v>
      </c>
      <c r="K718" s="56">
        <v>0</v>
      </c>
      <c r="M718" s="10"/>
      <c r="N718" s="10"/>
      <c r="O718" s="10"/>
      <c r="Q718" s="10"/>
      <c r="R718" s="10"/>
      <c r="S718" s="10"/>
      <c r="U718" s="10"/>
      <c r="V718" s="10"/>
      <c r="W718" s="10"/>
      <c r="Y718" s="10"/>
      <c r="Z718" s="10"/>
      <c r="AA718" s="10"/>
    </row>
    <row r="719" spans="1:27" ht="12.75">
      <c r="A719" s="50">
        <v>38334</v>
      </c>
      <c r="B719" s="51">
        <v>0.33888888888888885</v>
      </c>
      <c r="C719" s="51">
        <v>0.6597222222222222</v>
      </c>
      <c r="E719" s="10"/>
      <c r="F719" s="10"/>
      <c r="G719" s="10"/>
      <c r="I719" s="10"/>
      <c r="J719" s="56">
        <v>0</v>
      </c>
      <c r="K719" s="56">
        <v>0</v>
      </c>
      <c r="M719" s="10"/>
      <c r="N719" s="10"/>
      <c r="O719" s="10"/>
      <c r="Q719" s="10"/>
      <c r="R719" s="10"/>
      <c r="S719" s="10"/>
      <c r="U719" s="10"/>
      <c r="V719" s="10"/>
      <c r="W719" s="10"/>
      <c r="Y719" s="10"/>
      <c r="Z719" s="10"/>
      <c r="AA719" s="10"/>
    </row>
    <row r="720" spans="1:27" ht="12.75">
      <c r="A720" s="50">
        <v>38335</v>
      </c>
      <c r="B720" s="51">
        <v>0.33958333333333335</v>
      </c>
      <c r="C720" s="51">
        <v>0.6597222222222222</v>
      </c>
      <c r="E720" s="10"/>
      <c r="F720" s="10"/>
      <c r="G720" s="10"/>
      <c r="I720" s="10"/>
      <c r="J720" s="56">
        <v>0</v>
      </c>
      <c r="K720" s="56">
        <v>0</v>
      </c>
      <c r="M720" s="10"/>
      <c r="N720" s="10"/>
      <c r="O720" s="10"/>
      <c r="Q720" s="10"/>
      <c r="R720" s="10"/>
      <c r="S720" s="10"/>
      <c r="U720" s="10"/>
      <c r="V720" s="10"/>
      <c r="W720" s="10"/>
      <c r="Y720" s="10"/>
      <c r="Z720" s="10"/>
      <c r="AA720" s="10"/>
    </row>
    <row r="721" spans="1:27" ht="12.75">
      <c r="A721" s="50">
        <v>38336</v>
      </c>
      <c r="B721" s="51">
        <v>0.34027777777777773</v>
      </c>
      <c r="C721" s="51">
        <v>0.6597222222222222</v>
      </c>
      <c r="E721" s="10"/>
      <c r="F721" s="10"/>
      <c r="G721" s="10"/>
      <c r="I721" s="10"/>
      <c r="J721" s="56">
        <v>0</v>
      </c>
      <c r="K721" s="56">
        <v>0</v>
      </c>
      <c r="M721" s="10"/>
      <c r="N721" s="10"/>
      <c r="O721" s="10"/>
      <c r="Q721" s="10"/>
      <c r="R721" s="10"/>
      <c r="S721" s="10"/>
      <c r="U721" s="10"/>
      <c r="V721" s="10"/>
      <c r="W721" s="10"/>
      <c r="Y721" s="10"/>
      <c r="Z721" s="10"/>
      <c r="AA721" s="10"/>
    </row>
    <row r="722" spans="1:27" ht="12.75">
      <c r="A722" s="50">
        <v>38337</v>
      </c>
      <c r="B722" s="51">
        <v>0.34097222222222223</v>
      </c>
      <c r="C722" s="51">
        <v>0.6597222222222222</v>
      </c>
      <c r="E722" s="10"/>
      <c r="F722" s="10"/>
      <c r="G722" s="10"/>
      <c r="I722" s="10"/>
      <c r="J722" s="56">
        <v>0</v>
      </c>
      <c r="K722" s="56">
        <v>0</v>
      </c>
      <c r="M722" s="10"/>
      <c r="N722" s="10"/>
      <c r="O722" s="10"/>
      <c r="Q722" s="10"/>
      <c r="R722" s="10"/>
      <c r="S722" s="10"/>
      <c r="U722" s="10"/>
      <c r="V722" s="10"/>
      <c r="W722" s="10"/>
      <c r="Y722" s="10"/>
      <c r="Z722" s="10"/>
      <c r="AA722" s="10"/>
    </row>
    <row r="723" spans="1:27" ht="12.75">
      <c r="A723" s="50">
        <v>38338</v>
      </c>
      <c r="B723" s="51">
        <v>0.3416666666666666</v>
      </c>
      <c r="C723" s="51">
        <v>0.6597222222222222</v>
      </c>
      <c r="E723" s="10"/>
      <c r="F723" s="10"/>
      <c r="G723" s="10"/>
      <c r="I723" s="10"/>
      <c r="J723" s="56">
        <v>0</v>
      </c>
      <c r="K723" s="56">
        <v>0</v>
      </c>
      <c r="M723" s="10"/>
      <c r="N723" s="10"/>
      <c r="O723" s="10"/>
      <c r="Q723" s="10"/>
      <c r="R723" s="10"/>
      <c r="S723" s="10"/>
      <c r="U723" s="10"/>
      <c r="V723" s="10"/>
      <c r="W723" s="10"/>
      <c r="Y723" s="10"/>
      <c r="Z723" s="10"/>
      <c r="AA723" s="10"/>
    </row>
    <row r="724" spans="1:27" ht="12.75">
      <c r="A724" s="50">
        <v>38339</v>
      </c>
      <c r="B724" s="51">
        <v>0.3416666666666666</v>
      </c>
      <c r="C724" s="51">
        <v>0.6604166666666667</v>
      </c>
      <c r="E724" s="10"/>
      <c r="F724" s="10"/>
      <c r="G724" s="10"/>
      <c r="I724" s="10"/>
      <c r="J724" s="56">
        <v>0</v>
      </c>
      <c r="K724" s="56">
        <v>0</v>
      </c>
      <c r="M724" s="10"/>
      <c r="N724" s="10"/>
      <c r="O724" s="10"/>
      <c r="Q724" s="10"/>
      <c r="R724" s="10"/>
      <c r="S724" s="10"/>
      <c r="U724" s="10"/>
      <c r="V724" s="10"/>
      <c r="W724" s="10"/>
      <c r="Y724" s="10"/>
      <c r="Z724" s="10"/>
      <c r="AA724" s="10"/>
    </row>
    <row r="725" spans="1:27" ht="12.75">
      <c r="A725" s="50">
        <v>38340</v>
      </c>
      <c r="B725" s="51">
        <v>0.3423611111111111</v>
      </c>
      <c r="C725" s="51">
        <v>0.6604166666666667</v>
      </c>
      <c r="E725" s="10"/>
      <c r="F725" s="10"/>
      <c r="G725" s="10"/>
      <c r="I725" s="10"/>
      <c r="J725" s="56">
        <v>0</v>
      </c>
      <c r="K725" s="56">
        <v>0</v>
      </c>
      <c r="M725" s="10"/>
      <c r="N725" s="10"/>
      <c r="O725" s="10"/>
      <c r="Q725" s="10"/>
      <c r="R725" s="10"/>
      <c r="S725" s="10"/>
      <c r="U725" s="10"/>
      <c r="V725" s="10"/>
      <c r="W725" s="10"/>
      <c r="Y725" s="10"/>
      <c r="Z725" s="10"/>
      <c r="AA725" s="10"/>
    </row>
    <row r="726" spans="1:27" ht="12.75">
      <c r="A726" s="50">
        <v>38341</v>
      </c>
      <c r="B726" s="51">
        <v>0.3430555555555555</v>
      </c>
      <c r="C726" s="51">
        <v>0.6604166666666667</v>
      </c>
      <c r="E726" s="10"/>
      <c r="F726" s="10"/>
      <c r="G726" s="10"/>
      <c r="I726" s="10"/>
      <c r="J726" s="56">
        <v>0</v>
      </c>
      <c r="K726" s="56">
        <v>0</v>
      </c>
      <c r="M726" s="10"/>
      <c r="N726" s="10"/>
      <c r="O726" s="10"/>
      <c r="Q726" s="10"/>
      <c r="R726" s="10"/>
      <c r="S726" s="10"/>
      <c r="U726" s="10"/>
      <c r="V726" s="10"/>
      <c r="W726" s="10"/>
      <c r="Y726" s="10"/>
      <c r="Z726" s="10"/>
      <c r="AA726" s="10"/>
    </row>
    <row r="727" spans="1:27" ht="12.75">
      <c r="A727" s="50">
        <v>38342</v>
      </c>
      <c r="B727" s="51">
        <v>0.3430555555555555</v>
      </c>
      <c r="C727" s="51">
        <v>0.6611111111111111</v>
      </c>
      <c r="E727" s="10"/>
      <c r="F727" s="10"/>
      <c r="G727" s="10"/>
      <c r="I727" s="10"/>
      <c r="J727" s="56">
        <v>0</v>
      </c>
      <c r="K727" s="56">
        <v>0</v>
      </c>
      <c r="M727" s="10"/>
      <c r="N727" s="10"/>
      <c r="O727" s="10"/>
      <c r="Q727" s="10"/>
      <c r="R727" s="10"/>
      <c r="S727" s="10"/>
      <c r="U727" s="10"/>
      <c r="V727" s="10"/>
      <c r="W727" s="10"/>
      <c r="Y727" s="10"/>
      <c r="Z727" s="10"/>
      <c r="AA727" s="10"/>
    </row>
    <row r="728" spans="1:27" ht="12.75">
      <c r="A728" s="50">
        <v>38343</v>
      </c>
      <c r="B728" s="51">
        <v>0.34375</v>
      </c>
      <c r="C728" s="51">
        <v>0.6618055555555555</v>
      </c>
      <c r="E728" s="10"/>
      <c r="F728" s="10"/>
      <c r="G728" s="10"/>
      <c r="I728" s="10"/>
      <c r="J728" s="56">
        <v>0</v>
      </c>
      <c r="K728" s="56">
        <v>0</v>
      </c>
      <c r="M728" s="10"/>
      <c r="N728" s="10"/>
      <c r="O728" s="10"/>
      <c r="Q728" s="10"/>
      <c r="R728" s="10"/>
      <c r="S728" s="10"/>
      <c r="U728" s="10"/>
      <c r="V728" s="10"/>
      <c r="W728" s="10"/>
      <c r="Y728" s="10"/>
      <c r="Z728" s="10"/>
      <c r="AA728" s="10"/>
    </row>
    <row r="729" spans="1:27" ht="12.75">
      <c r="A729" s="50">
        <v>38344</v>
      </c>
      <c r="B729" s="51">
        <v>0.34375</v>
      </c>
      <c r="C729" s="51">
        <v>0.6618055555555555</v>
      </c>
      <c r="E729" s="10"/>
      <c r="F729" s="10"/>
      <c r="G729" s="10"/>
      <c r="I729" s="10"/>
      <c r="J729" s="56">
        <v>0</v>
      </c>
      <c r="K729" s="56">
        <v>0</v>
      </c>
      <c r="M729" s="10"/>
      <c r="N729" s="10"/>
      <c r="O729" s="10"/>
      <c r="Q729" s="10"/>
      <c r="R729" s="10"/>
      <c r="S729" s="10"/>
      <c r="U729" s="10"/>
      <c r="V729" s="10"/>
      <c r="W729" s="10"/>
      <c r="Y729" s="10"/>
      <c r="Z729" s="10"/>
      <c r="AA729" s="10"/>
    </row>
    <row r="730" spans="1:27" ht="12.75">
      <c r="A730" s="50">
        <v>38345</v>
      </c>
      <c r="B730" s="51">
        <v>0.34375</v>
      </c>
      <c r="C730" s="51">
        <v>0.6625</v>
      </c>
      <c r="E730" s="10"/>
      <c r="F730" s="10"/>
      <c r="G730" s="10"/>
      <c r="I730" s="10"/>
      <c r="J730" s="56">
        <v>0</v>
      </c>
      <c r="K730" s="56">
        <v>0</v>
      </c>
      <c r="M730" s="10"/>
      <c r="N730" s="10"/>
      <c r="O730" s="10"/>
      <c r="Q730" s="10"/>
      <c r="R730" s="10"/>
      <c r="S730" s="10"/>
      <c r="U730" s="10"/>
      <c r="V730" s="10"/>
      <c r="W730" s="10"/>
      <c r="Y730" s="10"/>
      <c r="Z730" s="10"/>
      <c r="AA730" s="10"/>
    </row>
    <row r="731" spans="1:27" ht="12.75">
      <c r="A731" s="50">
        <v>38346</v>
      </c>
      <c r="B731" s="51">
        <v>0.3444444444444445</v>
      </c>
      <c r="C731" s="51">
        <v>0.6631944444444444</v>
      </c>
      <c r="E731" s="10"/>
      <c r="F731" s="10"/>
      <c r="G731" s="10"/>
      <c r="I731" s="10"/>
      <c r="J731" s="56">
        <v>0</v>
      </c>
      <c r="K731" s="56">
        <v>0</v>
      </c>
      <c r="M731" s="10"/>
      <c r="N731" s="10"/>
      <c r="O731" s="10"/>
      <c r="Q731" s="10"/>
      <c r="R731" s="10"/>
      <c r="S731" s="10"/>
      <c r="U731" s="10"/>
      <c r="V731" s="10"/>
      <c r="W731" s="10"/>
      <c r="Y731" s="10"/>
      <c r="Z731" s="10"/>
      <c r="AA731" s="10"/>
    </row>
    <row r="732" spans="1:27" ht="12.75">
      <c r="A732" s="50">
        <v>38347</v>
      </c>
      <c r="B732" s="51">
        <v>0.3444444444444445</v>
      </c>
      <c r="C732" s="51">
        <v>0.6631944444444444</v>
      </c>
      <c r="E732" s="10"/>
      <c r="F732" s="10"/>
      <c r="G732" s="10"/>
      <c r="I732" s="10"/>
      <c r="J732" s="56">
        <v>0</v>
      </c>
      <c r="K732" s="56">
        <v>0</v>
      </c>
      <c r="M732" s="10"/>
      <c r="N732" s="10"/>
      <c r="O732" s="10"/>
      <c r="Q732" s="10"/>
      <c r="R732" s="10"/>
      <c r="S732" s="10"/>
      <c r="U732" s="10"/>
      <c r="V732" s="10"/>
      <c r="W732" s="10"/>
      <c r="Y732" s="10"/>
      <c r="Z732" s="10"/>
      <c r="AA732" s="10"/>
    </row>
    <row r="733" spans="1:27" ht="12.75">
      <c r="A733" s="50">
        <v>38348</v>
      </c>
      <c r="B733" s="51">
        <v>0.3444444444444445</v>
      </c>
      <c r="C733" s="51">
        <v>0.6638888888888889</v>
      </c>
      <c r="E733" s="10"/>
      <c r="F733" s="10"/>
      <c r="G733" s="10"/>
      <c r="I733" s="10"/>
      <c r="J733" s="56">
        <v>0</v>
      </c>
      <c r="K733" s="56">
        <v>0</v>
      </c>
      <c r="M733" s="10"/>
      <c r="N733" s="10"/>
      <c r="O733" s="10"/>
      <c r="Q733" s="10"/>
      <c r="R733" s="10"/>
      <c r="S733" s="10"/>
      <c r="U733" s="10"/>
      <c r="V733" s="10"/>
      <c r="W733" s="10"/>
      <c r="Y733" s="10"/>
      <c r="Z733" s="10"/>
      <c r="AA733" s="10"/>
    </row>
    <row r="734" spans="1:27" ht="12.75">
      <c r="A734" s="50">
        <v>38349</v>
      </c>
      <c r="B734" s="51">
        <v>0.3444444444444445</v>
      </c>
      <c r="C734" s="51">
        <v>0.6645833333333333</v>
      </c>
      <c r="E734" s="10"/>
      <c r="F734" s="10"/>
      <c r="G734" s="10"/>
      <c r="I734" s="10"/>
      <c r="J734" s="56">
        <v>0</v>
      </c>
      <c r="K734" s="56">
        <v>0</v>
      </c>
      <c r="M734" s="10"/>
      <c r="N734" s="10"/>
      <c r="O734" s="10"/>
      <c r="Q734" s="10"/>
      <c r="R734" s="10"/>
      <c r="S734" s="10"/>
      <c r="U734" s="10"/>
      <c r="V734" s="10"/>
      <c r="W734" s="10"/>
      <c r="Y734" s="10"/>
      <c r="Z734" s="10"/>
      <c r="AA734" s="10"/>
    </row>
    <row r="735" spans="1:27" ht="12.75">
      <c r="A735" s="50">
        <v>38350</v>
      </c>
      <c r="B735" s="51">
        <v>0.3444444444444445</v>
      </c>
      <c r="C735" s="51">
        <v>0.6652777777777777</v>
      </c>
      <c r="E735" s="10"/>
      <c r="F735" s="10"/>
      <c r="G735" s="10"/>
      <c r="I735" s="10"/>
      <c r="J735" s="56">
        <v>0</v>
      </c>
      <c r="K735" s="56">
        <v>0</v>
      </c>
      <c r="M735" s="10"/>
      <c r="N735" s="10"/>
      <c r="O735" s="10"/>
      <c r="Q735" s="10"/>
      <c r="R735" s="10"/>
      <c r="S735" s="10"/>
      <c r="U735" s="10"/>
      <c r="V735" s="10"/>
      <c r="W735" s="10"/>
      <c r="Y735" s="10"/>
      <c r="Z735" s="10"/>
      <c r="AA735" s="10"/>
    </row>
    <row r="736" spans="1:27" ht="12.75">
      <c r="A736" s="50">
        <v>38351</v>
      </c>
      <c r="B736" s="51">
        <v>0.3444444444444445</v>
      </c>
      <c r="C736" s="51">
        <v>0.6659722222222222</v>
      </c>
      <c r="E736" s="10"/>
      <c r="F736" s="10"/>
      <c r="G736" s="10"/>
      <c r="I736" s="10"/>
      <c r="J736" s="56">
        <v>0</v>
      </c>
      <c r="K736" s="56">
        <v>0</v>
      </c>
      <c r="M736" s="10"/>
      <c r="N736" s="10"/>
      <c r="O736" s="10"/>
      <c r="Q736" s="10"/>
      <c r="R736" s="10"/>
      <c r="S736" s="10"/>
      <c r="U736" s="10"/>
      <c r="V736" s="10"/>
      <c r="W736" s="10"/>
      <c r="Y736" s="10"/>
      <c r="Z736" s="10"/>
      <c r="AA736" s="10"/>
    </row>
    <row r="737" spans="1:27" ht="12.75">
      <c r="A737" s="50">
        <v>38352</v>
      </c>
      <c r="B737" s="51">
        <v>0.3444444444444445</v>
      </c>
      <c r="C737" s="51">
        <v>0.6666666666666666</v>
      </c>
      <c r="E737" s="10"/>
      <c r="F737" s="10"/>
      <c r="G737" s="10"/>
      <c r="I737" s="10"/>
      <c r="J737" s="56">
        <v>0</v>
      </c>
      <c r="K737" s="56">
        <v>0</v>
      </c>
      <c r="M737" s="10"/>
      <c r="N737" s="10"/>
      <c r="O737" s="10"/>
      <c r="Q737" s="10"/>
      <c r="R737" s="10"/>
      <c r="S737" s="10"/>
      <c r="U737" s="10"/>
      <c r="V737" s="10"/>
      <c r="W737" s="10"/>
      <c r="Y737" s="10"/>
      <c r="Z737" s="10"/>
      <c r="AA737" s="10"/>
    </row>
    <row r="738" spans="1:27" ht="12.75">
      <c r="A738" s="10"/>
      <c r="B738" s="10"/>
      <c r="C738" s="10"/>
      <c r="E738" s="10"/>
      <c r="F738" s="10"/>
      <c r="G738" s="10"/>
      <c r="I738" s="10"/>
      <c r="J738" s="56">
        <v>0</v>
      </c>
      <c r="K738" s="56">
        <v>0</v>
      </c>
      <c r="M738" s="10"/>
      <c r="N738" s="10"/>
      <c r="O738" s="10"/>
      <c r="Q738" s="10"/>
      <c r="R738" s="10"/>
      <c r="S738" s="10"/>
      <c r="U738" s="10"/>
      <c r="V738" s="10"/>
      <c r="W738" s="10"/>
      <c r="Y738" s="10"/>
      <c r="Z738" s="10"/>
      <c r="AA738" s="10"/>
    </row>
    <row r="739" spans="1:27" ht="12.75">
      <c r="A739" s="10" t="s">
        <v>97</v>
      </c>
      <c r="B739" s="10"/>
      <c r="C739" s="10"/>
      <c r="E739" s="10"/>
      <c r="F739" s="10"/>
      <c r="G739" s="10"/>
      <c r="I739" s="10"/>
      <c r="J739" s="56">
        <v>0</v>
      </c>
      <c r="K739" s="56">
        <v>0</v>
      </c>
      <c r="M739" s="10"/>
      <c r="N739" s="10"/>
      <c r="O739" s="10"/>
      <c r="Q739" s="10"/>
      <c r="R739" s="10"/>
      <c r="S739" s="10"/>
      <c r="U739" s="10"/>
      <c r="V739" s="10"/>
      <c r="W739" s="10"/>
      <c r="Y739" s="10"/>
      <c r="Z739" s="10"/>
      <c r="AA739" s="10"/>
    </row>
    <row r="740" spans="1:27" ht="12.75">
      <c r="A740" s="10" t="s">
        <v>12</v>
      </c>
      <c r="B740" s="10" t="s">
        <v>13</v>
      </c>
      <c r="C740" s="10" t="s">
        <v>14</v>
      </c>
      <c r="E740" s="10"/>
      <c r="F740" s="10"/>
      <c r="G740" s="10"/>
      <c r="I740" s="10"/>
      <c r="J740" s="56">
        <v>0</v>
      </c>
      <c r="K740" s="56">
        <v>0</v>
      </c>
      <c r="M740" s="10"/>
      <c r="N740" s="10"/>
      <c r="O740" s="10"/>
      <c r="Q740" s="10"/>
      <c r="R740" s="10"/>
      <c r="S740" s="10"/>
      <c r="U740" s="10"/>
      <c r="V740" s="10"/>
      <c r="W740" s="10"/>
      <c r="Y740" s="10"/>
      <c r="Z740" s="10"/>
      <c r="AA740" s="10"/>
    </row>
    <row r="741" spans="1:27" ht="12.75">
      <c r="A741" s="50">
        <v>37987</v>
      </c>
      <c r="B741" s="51">
        <v>0.3444444444444445</v>
      </c>
      <c r="C741" s="51">
        <v>0.6666666666666666</v>
      </c>
      <c r="E741" s="10"/>
      <c r="F741" s="10"/>
      <c r="G741" s="10"/>
      <c r="I741" s="10"/>
      <c r="J741" s="56">
        <v>0</v>
      </c>
      <c r="K741" s="56">
        <v>0</v>
      </c>
      <c r="M741" s="10"/>
      <c r="N741" s="10"/>
      <c r="O741" s="10"/>
      <c r="Q741" s="10"/>
      <c r="R741" s="10"/>
      <c r="S741" s="10"/>
      <c r="U741" s="10"/>
      <c r="V741" s="10"/>
      <c r="W741" s="10"/>
      <c r="Y741" s="10"/>
      <c r="Z741" s="10"/>
      <c r="AA741" s="10"/>
    </row>
    <row r="742" spans="1:27" ht="12.75">
      <c r="A742" s="50">
        <v>37988</v>
      </c>
      <c r="B742" s="51">
        <v>0.3444444444444445</v>
      </c>
      <c r="C742" s="51">
        <v>0.6673611111111111</v>
      </c>
      <c r="E742" s="10"/>
      <c r="F742" s="10"/>
      <c r="G742" s="10"/>
      <c r="I742" s="10"/>
      <c r="J742" s="56">
        <v>0</v>
      </c>
      <c r="K742" s="56">
        <v>0</v>
      </c>
      <c r="M742" s="10"/>
      <c r="N742" s="10"/>
      <c r="O742" s="10"/>
      <c r="Q742" s="10"/>
      <c r="R742" s="10"/>
      <c r="S742" s="10"/>
      <c r="U742" s="10"/>
      <c r="V742" s="10"/>
      <c r="W742" s="10"/>
      <c r="Y742" s="10"/>
      <c r="Z742" s="10"/>
      <c r="AA742" s="10"/>
    </row>
    <row r="743" spans="1:27" ht="12.75">
      <c r="A743" s="50">
        <v>37989</v>
      </c>
      <c r="B743" s="51">
        <v>0.3444444444444445</v>
      </c>
      <c r="C743" s="51">
        <v>0.66875</v>
      </c>
      <c r="E743" s="10"/>
      <c r="F743" s="10"/>
      <c r="G743" s="10"/>
      <c r="I743" s="10"/>
      <c r="J743" s="56">
        <v>0</v>
      </c>
      <c r="K743" s="56">
        <v>0</v>
      </c>
      <c r="M743" s="10"/>
      <c r="N743" s="10"/>
      <c r="O743" s="10"/>
      <c r="Q743" s="10"/>
      <c r="R743" s="10"/>
      <c r="S743" s="10"/>
      <c r="U743" s="10"/>
      <c r="V743" s="10"/>
      <c r="W743" s="10"/>
      <c r="Y743" s="10"/>
      <c r="Z743" s="10"/>
      <c r="AA743" s="10"/>
    </row>
    <row r="744" spans="1:27" ht="12.75">
      <c r="A744" s="50">
        <v>37990</v>
      </c>
      <c r="B744" s="51">
        <v>0.3444444444444445</v>
      </c>
      <c r="C744" s="51">
        <v>0.6694444444444444</v>
      </c>
      <c r="E744" s="10"/>
      <c r="F744" s="10"/>
      <c r="G744" s="10"/>
      <c r="I744" s="10"/>
      <c r="J744" s="56">
        <v>0</v>
      </c>
      <c r="K744" s="56">
        <v>0</v>
      </c>
      <c r="M744" s="10"/>
      <c r="N744" s="10"/>
      <c r="O744" s="10"/>
      <c r="Q744" s="10"/>
      <c r="R744" s="10"/>
      <c r="S744" s="10"/>
      <c r="U744" s="10"/>
      <c r="V744" s="10"/>
      <c r="W744" s="10"/>
      <c r="Y744" s="10"/>
      <c r="Z744" s="10"/>
      <c r="AA744" s="10"/>
    </row>
    <row r="745" spans="1:27" ht="12.75">
      <c r="A745" s="50">
        <v>37991</v>
      </c>
      <c r="B745" s="51">
        <v>0.34375</v>
      </c>
      <c r="C745" s="51">
        <v>0.6701388888888888</v>
      </c>
      <c r="E745" s="10"/>
      <c r="F745" s="10"/>
      <c r="G745" s="10"/>
      <c r="I745" s="10"/>
      <c r="J745" s="56">
        <v>0</v>
      </c>
      <c r="K745" s="56">
        <v>0</v>
      </c>
      <c r="M745" s="10"/>
      <c r="N745" s="10"/>
      <c r="O745" s="10"/>
      <c r="Q745" s="10"/>
      <c r="R745" s="10"/>
      <c r="S745" s="10"/>
      <c r="U745" s="10"/>
      <c r="V745" s="10"/>
      <c r="W745" s="10"/>
      <c r="Y745" s="10"/>
      <c r="Z745" s="10"/>
      <c r="AA745" s="10"/>
    </row>
    <row r="746" spans="1:27" ht="12.75">
      <c r="A746" s="50">
        <v>37992</v>
      </c>
      <c r="B746" s="51">
        <v>0.34375</v>
      </c>
      <c r="C746" s="51">
        <v>0.6708333333333334</v>
      </c>
      <c r="E746" s="10"/>
      <c r="F746" s="10"/>
      <c r="G746" s="10"/>
      <c r="I746" s="10"/>
      <c r="J746" s="56">
        <v>0</v>
      </c>
      <c r="K746" s="56">
        <v>0</v>
      </c>
      <c r="M746" s="10"/>
      <c r="N746" s="10"/>
      <c r="O746" s="10"/>
      <c r="Q746" s="10"/>
      <c r="R746" s="10"/>
      <c r="S746" s="10"/>
      <c r="U746" s="10"/>
      <c r="V746" s="10"/>
      <c r="W746" s="10"/>
      <c r="Y746" s="10"/>
      <c r="Z746" s="10"/>
      <c r="AA746" s="10"/>
    </row>
    <row r="747" spans="1:27" ht="12.75">
      <c r="A747" s="50">
        <v>37993</v>
      </c>
      <c r="B747" s="51">
        <v>0.3430555555555555</v>
      </c>
      <c r="C747" s="51">
        <v>0.6722222222222222</v>
      </c>
      <c r="E747" s="10"/>
      <c r="F747" s="10"/>
      <c r="G747" s="10"/>
      <c r="I747" s="10"/>
      <c r="J747" s="56">
        <v>0</v>
      </c>
      <c r="K747" s="56">
        <v>0</v>
      </c>
      <c r="M747" s="10"/>
      <c r="N747" s="10"/>
      <c r="O747" s="10"/>
      <c r="Q747" s="10"/>
      <c r="R747" s="10"/>
      <c r="S747" s="10"/>
      <c r="U747" s="10"/>
      <c r="V747" s="10"/>
      <c r="W747" s="10"/>
      <c r="Y747" s="10"/>
      <c r="Z747" s="10"/>
      <c r="AA747" s="10"/>
    </row>
    <row r="748" spans="1:27" ht="12.75">
      <c r="A748" s="50">
        <v>37994</v>
      </c>
      <c r="B748" s="51">
        <v>0.3430555555555555</v>
      </c>
      <c r="C748" s="51">
        <v>0.6729166666666666</v>
      </c>
      <c r="E748" s="10"/>
      <c r="F748" s="10"/>
      <c r="G748" s="10"/>
      <c r="I748" s="10"/>
      <c r="J748" s="56">
        <v>0</v>
      </c>
      <c r="K748" s="56">
        <v>0</v>
      </c>
      <c r="M748" s="10"/>
      <c r="N748" s="10"/>
      <c r="O748" s="10"/>
      <c r="Q748" s="10"/>
      <c r="R748" s="10"/>
      <c r="S748" s="10"/>
      <c r="U748" s="10"/>
      <c r="V748" s="10"/>
      <c r="W748" s="10"/>
      <c r="Y748" s="10"/>
      <c r="Z748" s="10"/>
      <c r="AA748" s="10"/>
    </row>
    <row r="749" spans="1:27" ht="12.75">
      <c r="A749" s="50">
        <v>37995</v>
      </c>
      <c r="B749" s="51">
        <v>0.3423611111111111</v>
      </c>
      <c r="C749" s="51">
        <v>0.6736111111111112</v>
      </c>
      <c r="E749" s="10"/>
      <c r="F749" s="10"/>
      <c r="G749" s="10"/>
      <c r="I749" s="10"/>
      <c r="J749" s="56">
        <v>0</v>
      </c>
      <c r="K749" s="56">
        <v>0</v>
      </c>
      <c r="M749" s="10"/>
      <c r="N749" s="10"/>
      <c r="O749" s="10"/>
      <c r="Q749" s="10"/>
      <c r="R749" s="10"/>
      <c r="S749" s="10"/>
      <c r="U749" s="10"/>
      <c r="V749" s="10"/>
      <c r="W749" s="10"/>
      <c r="Y749" s="10"/>
      <c r="Z749" s="10"/>
      <c r="AA749" s="10"/>
    </row>
    <row r="750" spans="1:27" ht="12.75">
      <c r="A750" s="50">
        <v>37996</v>
      </c>
      <c r="B750" s="51">
        <v>0.3423611111111111</v>
      </c>
      <c r="C750" s="51">
        <v>0.675</v>
      </c>
      <c r="E750" s="10"/>
      <c r="F750" s="10"/>
      <c r="G750" s="10"/>
      <c r="I750" s="10"/>
      <c r="J750" s="56">
        <v>0</v>
      </c>
      <c r="K750" s="56">
        <v>0</v>
      </c>
      <c r="M750" s="10"/>
      <c r="N750" s="10"/>
      <c r="O750" s="10"/>
      <c r="Q750" s="10"/>
      <c r="R750" s="10"/>
      <c r="S750" s="10"/>
      <c r="U750" s="10"/>
      <c r="V750" s="10"/>
      <c r="W750" s="10"/>
      <c r="Y750" s="10"/>
      <c r="Z750" s="10"/>
      <c r="AA750" s="10"/>
    </row>
    <row r="751" spans="1:27" ht="12.75">
      <c r="A751" s="50">
        <v>37997</v>
      </c>
      <c r="B751" s="51">
        <v>0.3416666666666666</v>
      </c>
      <c r="C751" s="51">
        <v>0.6756944444444444</v>
      </c>
      <c r="E751" s="10"/>
      <c r="F751" s="10"/>
      <c r="G751" s="10"/>
      <c r="I751" s="10"/>
      <c r="J751" s="56">
        <v>0</v>
      </c>
      <c r="K751" s="56">
        <v>0</v>
      </c>
      <c r="M751" s="10"/>
      <c r="N751" s="10"/>
      <c r="O751" s="10"/>
      <c r="Q751" s="10"/>
      <c r="R751" s="10"/>
      <c r="S751" s="10"/>
      <c r="U751" s="10"/>
      <c r="V751" s="10"/>
      <c r="W751" s="10"/>
      <c r="Y751" s="10"/>
      <c r="Z751" s="10"/>
      <c r="AA751" s="10"/>
    </row>
    <row r="752" spans="1:27" ht="12.75">
      <c r="A752" s="50">
        <v>37998</v>
      </c>
      <c r="B752" s="51">
        <v>0.34097222222222223</v>
      </c>
      <c r="C752" s="51">
        <v>0.6770833333333334</v>
      </c>
      <c r="E752" s="10"/>
      <c r="F752" s="10"/>
      <c r="G752" s="10"/>
      <c r="I752" s="10"/>
      <c r="J752" s="56">
        <v>0</v>
      </c>
      <c r="K752" s="56">
        <v>0</v>
      </c>
      <c r="M752" s="10"/>
      <c r="N752" s="10"/>
      <c r="O752" s="10"/>
      <c r="Q752" s="10"/>
      <c r="R752" s="10"/>
      <c r="S752" s="10"/>
      <c r="U752" s="10"/>
      <c r="V752" s="10"/>
      <c r="W752" s="10"/>
      <c r="Y752" s="10"/>
      <c r="Z752" s="10"/>
      <c r="AA752" s="10"/>
    </row>
    <row r="753" spans="1:27" ht="12.75">
      <c r="A753" s="50">
        <v>37999</v>
      </c>
      <c r="B753" s="51">
        <v>0.34097222222222223</v>
      </c>
      <c r="C753" s="51">
        <v>0.6777777777777777</v>
      </c>
      <c r="E753" s="10"/>
      <c r="F753" s="10"/>
      <c r="G753" s="10"/>
      <c r="I753" s="10"/>
      <c r="J753" s="56">
        <v>0</v>
      </c>
      <c r="K753" s="56">
        <v>0</v>
      </c>
      <c r="M753" s="10"/>
      <c r="N753" s="10"/>
      <c r="O753" s="10"/>
      <c r="Q753" s="10"/>
      <c r="R753" s="10"/>
      <c r="S753" s="10"/>
      <c r="U753" s="10"/>
      <c r="V753" s="10"/>
      <c r="W753" s="10"/>
      <c r="Y753" s="10"/>
      <c r="Z753" s="10"/>
      <c r="AA753" s="10"/>
    </row>
    <row r="754" spans="1:27" ht="12.75">
      <c r="A754" s="50">
        <v>38000</v>
      </c>
      <c r="B754" s="51">
        <v>0.34027777777777773</v>
      </c>
      <c r="C754" s="51">
        <v>0.6791666666666667</v>
      </c>
      <c r="E754" s="10"/>
      <c r="F754" s="10"/>
      <c r="G754" s="10"/>
      <c r="I754" s="10"/>
      <c r="J754" s="56">
        <v>0</v>
      </c>
      <c r="K754" s="56">
        <v>0</v>
      </c>
      <c r="M754" s="10"/>
      <c r="N754" s="10"/>
      <c r="O754" s="10"/>
      <c r="Q754" s="10"/>
      <c r="R754" s="10"/>
      <c r="S754" s="10"/>
      <c r="U754" s="10"/>
      <c r="V754" s="10"/>
      <c r="W754" s="10"/>
      <c r="Y754" s="10"/>
      <c r="Z754" s="10"/>
      <c r="AA754" s="10"/>
    </row>
    <row r="755" spans="1:27" ht="12.75">
      <c r="A755" s="50">
        <v>38001</v>
      </c>
      <c r="B755" s="51">
        <v>0.33958333333333335</v>
      </c>
      <c r="C755" s="51">
        <v>0.6805555555555555</v>
      </c>
      <c r="E755" s="10"/>
      <c r="F755" s="10"/>
      <c r="G755" s="10"/>
      <c r="I755" s="10"/>
      <c r="J755" s="56">
        <v>0</v>
      </c>
      <c r="K755" s="56">
        <v>0</v>
      </c>
      <c r="M755" s="10"/>
      <c r="N755" s="10"/>
      <c r="O755" s="10"/>
      <c r="Q755" s="10"/>
      <c r="R755" s="10"/>
      <c r="S755" s="10"/>
      <c r="U755" s="10"/>
      <c r="V755" s="10"/>
      <c r="W755" s="10"/>
      <c r="Y755" s="10"/>
      <c r="Z755" s="10"/>
      <c r="AA755" s="10"/>
    </row>
    <row r="756" spans="1:27" ht="12.75">
      <c r="A756" s="50">
        <v>38002</v>
      </c>
      <c r="B756" s="51">
        <v>0.33888888888888885</v>
      </c>
      <c r="C756" s="51">
        <v>0.68125</v>
      </c>
      <c r="E756" s="10"/>
      <c r="F756" s="10"/>
      <c r="G756" s="10"/>
      <c r="I756" s="10"/>
      <c r="J756" s="56">
        <v>0</v>
      </c>
      <c r="K756" s="56">
        <v>0</v>
      </c>
      <c r="M756" s="10"/>
      <c r="N756" s="10"/>
      <c r="O756" s="10"/>
      <c r="Q756" s="10"/>
      <c r="R756" s="10"/>
      <c r="S756" s="10"/>
      <c r="U756" s="10"/>
      <c r="V756" s="10"/>
      <c r="W756" s="10"/>
      <c r="Y756" s="10"/>
      <c r="Z756" s="10"/>
      <c r="AA756" s="10"/>
    </row>
    <row r="757" spans="1:27" ht="12.75">
      <c r="A757" s="50">
        <v>38003</v>
      </c>
      <c r="B757" s="51">
        <v>0.33819444444444446</v>
      </c>
      <c r="C757" s="51">
        <v>0.6826388888888889</v>
      </c>
      <c r="E757" s="10"/>
      <c r="F757" s="10"/>
      <c r="G757" s="10"/>
      <c r="I757" s="10"/>
      <c r="J757" s="56">
        <v>0</v>
      </c>
      <c r="K757" s="56">
        <v>0</v>
      </c>
      <c r="M757" s="10"/>
      <c r="N757" s="10"/>
      <c r="O757" s="10"/>
      <c r="Q757" s="10"/>
      <c r="R757" s="10"/>
      <c r="S757" s="10"/>
      <c r="U757" s="10"/>
      <c r="V757" s="10"/>
      <c r="W757" s="10"/>
      <c r="Y757" s="10"/>
      <c r="Z757" s="10"/>
      <c r="AA757" s="10"/>
    </row>
    <row r="758" spans="1:27" ht="12.75">
      <c r="A758" s="50">
        <v>38004</v>
      </c>
      <c r="B758" s="51">
        <v>0.3375</v>
      </c>
      <c r="C758" s="51">
        <v>0.6840277777777778</v>
      </c>
      <c r="E758" s="10"/>
      <c r="F758" s="10"/>
      <c r="G758" s="10"/>
      <c r="I758" s="10"/>
      <c r="J758" s="56">
        <v>0</v>
      </c>
      <c r="K758" s="56">
        <v>0</v>
      </c>
      <c r="M758" s="10"/>
      <c r="N758" s="10"/>
      <c r="O758" s="10"/>
      <c r="Q758" s="10"/>
      <c r="R758" s="10"/>
      <c r="S758" s="10"/>
      <c r="U758" s="10"/>
      <c r="V758" s="10"/>
      <c r="W758" s="10"/>
      <c r="Y758" s="10"/>
      <c r="Z758" s="10"/>
      <c r="AA758" s="10"/>
    </row>
    <row r="759" spans="1:27" ht="12.75">
      <c r="A759" s="50">
        <v>38005</v>
      </c>
      <c r="B759" s="51">
        <v>0.3368055555555556</v>
      </c>
      <c r="C759" s="51">
        <v>0.6847222222222222</v>
      </c>
      <c r="E759" s="10"/>
      <c r="F759" s="10"/>
      <c r="G759" s="10"/>
      <c r="I759" s="10"/>
      <c r="J759" s="56">
        <v>0</v>
      </c>
      <c r="K759" s="56">
        <v>0</v>
      </c>
      <c r="M759" s="10"/>
      <c r="N759" s="10"/>
      <c r="O759" s="10"/>
      <c r="Q759" s="10"/>
      <c r="R759" s="10"/>
      <c r="S759" s="10"/>
      <c r="U759" s="10"/>
      <c r="V759" s="10"/>
      <c r="W759" s="10"/>
      <c r="Y759" s="10"/>
      <c r="Z759" s="10"/>
      <c r="AA759" s="10"/>
    </row>
    <row r="760" spans="1:27" ht="12.75">
      <c r="A760" s="50">
        <v>38006</v>
      </c>
      <c r="B760" s="51">
        <v>0.3361111111111111</v>
      </c>
      <c r="C760" s="51">
        <v>0.686111111111111</v>
      </c>
      <c r="E760" s="10"/>
      <c r="F760" s="10"/>
      <c r="G760" s="10"/>
      <c r="I760" s="10"/>
      <c r="J760" s="56">
        <v>0</v>
      </c>
      <c r="K760" s="56">
        <v>0</v>
      </c>
      <c r="M760" s="10"/>
      <c r="N760" s="10"/>
      <c r="O760" s="10"/>
      <c r="Q760" s="10"/>
      <c r="R760" s="10"/>
      <c r="S760" s="10"/>
      <c r="U760" s="10"/>
      <c r="V760" s="10"/>
      <c r="W760" s="10"/>
      <c r="Y760" s="10"/>
      <c r="Z760" s="10"/>
      <c r="AA760" s="10"/>
    </row>
    <row r="761" spans="1:27" ht="12.75">
      <c r="A761" s="50">
        <v>38007</v>
      </c>
      <c r="B761" s="51">
        <v>0.3354166666666667</v>
      </c>
      <c r="C761" s="51">
        <v>0.6875</v>
      </c>
      <c r="E761" s="10"/>
      <c r="F761" s="10"/>
      <c r="G761" s="10"/>
      <c r="I761" s="10"/>
      <c r="J761" s="56">
        <v>0</v>
      </c>
      <c r="K761" s="56">
        <v>0</v>
      </c>
      <c r="M761" s="10"/>
      <c r="N761" s="10"/>
      <c r="O761" s="10"/>
      <c r="Q761" s="10"/>
      <c r="R761" s="10"/>
      <c r="S761" s="10"/>
      <c r="U761" s="10"/>
      <c r="V761" s="10"/>
      <c r="W761" s="10"/>
      <c r="Y761" s="10"/>
      <c r="Z761" s="10"/>
      <c r="AA761" s="10"/>
    </row>
    <row r="762" spans="1:27" ht="12.75">
      <c r="A762" s="50">
        <v>38008</v>
      </c>
      <c r="B762" s="51">
        <v>0.3347222222222222</v>
      </c>
      <c r="C762" s="51">
        <v>0.6881944444444444</v>
      </c>
      <c r="E762" s="10"/>
      <c r="F762" s="10"/>
      <c r="G762" s="10"/>
      <c r="I762" s="10"/>
      <c r="J762" s="56">
        <v>0</v>
      </c>
      <c r="K762" s="56">
        <v>0</v>
      </c>
      <c r="M762" s="10"/>
      <c r="N762" s="10"/>
      <c r="O762" s="10"/>
      <c r="Q762" s="10"/>
      <c r="R762" s="10"/>
      <c r="S762" s="10"/>
      <c r="U762" s="10"/>
      <c r="V762" s="10"/>
      <c r="W762" s="10"/>
      <c r="Y762" s="10"/>
      <c r="Z762" s="10"/>
      <c r="AA762" s="10"/>
    </row>
    <row r="763" spans="1:27" ht="12.75">
      <c r="A763" s="50">
        <v>38009</v>
      </c>
      <c r="B763" s="51">
        <v>0.3333333333333333</v>
      </c>
      <c r="C763" s="51">
        <v>0.6895833333333333</v>
      </c>
      <c r="E763" s="10"/>
      <c r="F763" s="10"/>
      <c r="G763" s="10"/>
      <c r="I763" s="10"/>
      <c r="J763" s="56">
        <v>0</v>
      </c>
      <c r="K763" s="56">
        <v>0</v>
      </c>
      <c r="M763" s="10"/>
      <c r="N763" s="10"/>
      <c r="O763" s="10"/>
      <c r="Q763" s="10"/>
      <c r="R763" s="10"/>
      <c r="S763" s="10"/>
      <c r="U763" s="10"/>
      <c r="V763" s="10"/>
      <c r="W763" s="10"/>
      <c r="Y763" s="10"/>
      <c r="Z763" s="10"/>
      <c r="AA763" s="10"/>
    </row>
    <row r="764" spans="1:27" ht="12.75">
      <c r="A764" s="50">
        <v>38010</v>
      </c>
      <c r="B764" s="51">
        <v>0.3326388888888889</v>
      </c>
      <c r="C764" s="51">
        <v>0.6909722222222222</v>
      </c>
      <c r="E764" s="10"/>
      <c r="F764" s="10"/>
      <c r="G764" s="10"/>
      <c r="I764" s="10"/>
      <c r="J764" s="56">
        <v>0</v>
      </c>
      <c r="K764" s="56">
        <v>0</v>
      </c>
      <c r="M764" s="10"/>
      <c r="N764" s="10"/>
      <c r="O764" s="10"/>
      <c r="Q764" s="10"/>
      <c r="R764" s="10"/>
      <c r="S764" s="10"/>
      <c r="U764" s="10"/>
      <c r="V764" s="10"/>
      <c r="W764" s="10"/>
      <c r="Y764" s="10"/>
      <c r="Z764" s="10"/>
      <c r="AA764" s="10"/>
    </row>
    <row r="765" spans="1:27" ht="12.75">
      <c r="A765" s="50">
        <v>38011</v>
      </c>
      <c r="B765" s="51">
        <v>0.33194444444444443</v>
      </c>
      <c r="C765" s="51">
        <v>0.6923611111111111</v>
      </c>
      <c r="E765" s="10"/>
      <c r="F765" s="10"/>
      <c r="G765" s="10"/>
      <c r="I765" s="10"/>
      <c r="J765" s="56">
        <v>0</v>
      </c>
      <c r="K765" s="56">
        <v>0</v>
      </c>
      <c r="M765" s="10"/>
      <c r="N765" s="10"/>
      <c r="O765" s="10"/>
      <c r="Q765" s="10"/>
      <c r="R765" s="10"/>
      <c r="S765" s="10"/>
      <c r="U765" s="10"/>
      <c r="V765" s="10"/>
      <c r="W765" s="10"/>
      <c r="Y765" s="10"/>
      <c r="Z765" s="10"/>
      <c r="AA765" s="10"/>
    </row>
    <row r="766" spans="1:27" ht="12.75">
      <c r="A766" s="50">
        <v>38012</v>
      </c>
      <c r="B766" s="51">
        <v>0.33055555555555555</v>
      </c>
      <c r="C766" s="51">
        <v>0.69375</v>
      </c>
      <c r="E766" s="10"/>
      <c r="F766" s="10"/>
      <c r="G766" s="10"/>
      <c r="I766" s="10"/>
      <c r="J766" s="56">
        <v>0</v>
      </c>
      <c r="K766" s="56">
        <v>0</v>
      </c>
      <c r="M766" s="10"/>
      <c r="N766" s="10"/>
      <c r="O766" s="10"/>
      <c r="Q766" s="10"/>
      <c r="R766" s="10"/>
      <c r="S766" s="10"/>
      <c r="U766" s="10"/>
      <c r="V766" s="10"/>
      <c r="W766" s="10"/>
      <c r="Y766" s="10"/>
      <c r="Z766" s="10"/>
      <c r="AA766" s="10"/>
    </row>
    <row r="767" spans="1:27" ht="12.75">
      <c r="A767" s="50">
        <v>38013</v>
      </c>
      <c r="B767" s="51">
        <v>0.3298611111111111</v>
      </c>
      <c r="C767" s="51">
        <v>0.6944444444444445</v>
      </c>
      <c r="E767" s="10"/>
      <c r="F767" s="10"/>
      <c r="G767" s="10"/>
      <c r="I767" s="10"/>
      <c r="J767" s="56">
        <v>0</v>
      </c>
      <c r="K767" s="56">
        <v>0</v>
      </c>
      <c r="M767" s="10"/>
      <c r="N767" s="10"/>
      <c r="O767" s="10"/>
      <c r="Q767" s="10"/>
      <c r="R767" s="10"/>
      <c r="S767" s="10"/>
      <c r="U767" s="10"/>
      <c r="V767" s="10"/>
      <c r="W767" s="10"/>
      <c r="Y767" s="10"/>
      <c r="Z767" s="10"/>
      <c r="AA767" s="10"/>
    </row>
    <row r="768" spans="1:27" ht="12.75">
      <c r="A768" s="50">
        <v>38014</v>
      </c>
      <c r="B768" s="51">
        <v>0.32916666666666666</v>
      </c>
      <c r="C768" s="51">
        <v>0.6958333333333333</v>
      </c>
      <c r="E768" s="10"/>
      <c r="F768" s="10"/>
      <c r="G768" s="10"/>
      <c r="I768" s="10"/>
      <c r="J768" s="56">
        <v>0</v>
      </c>
      <c r="K768" s="56">
        <v>0</v>
      </c>
      <c r="M768" s="10"/>
      <c r="N768" s="10"/>
      <c r="O768" s="10"/>
      <c r="Q768" s="10"/>
      <c r="R768" s="10"/>
      <c r="S768" s="10"/>
      <c r="U768" s="10"/>
      <c r="V768" s="10"/>
      <c r="W768" s="10"/>
      <c r="Y768" s="10"/>
      <c r="Z768" s="10"/>
      <c r="AA768" s="10"/>
    </row>
    <row r="769" spans="1:27" ht="12.75">
      <c r="A769" s="50">
        <v>38015</v>
      </c>
      <c r="B769" s="51">
        <v>0.3277777777777778</v>
      </c>
      <c r="C769" s="51">
        <v>0.6972222222222223</v>
      </c>
      <c r="E769" s="10"/>
      <c r="F769" s="10"/>
      <c r="G769" s="10"/>
      <c r="I769" s="10"/>
      <c r="J769" s="56">
        <v>0</v>
      </c>
      <c r="K769" s="56">
        <v>0</v>
      </c>
      <c r="M769" s="10"/>
      <c r="N769" s="10"/>
      <c r="O769" s="10"/>
      <c r="Q769" s="10"/>
      <c r="R769" s="10"/>
      <c r="S769" s="10"/>
      <c r="U769" s="10"/>
      <c r="V769" s="10"/>
      <c r="W769" s="10"/>
      <c r="Y769" s="10"/>
      <c r="Z769" s="10"/>
      <c r="AA769" s="10"/>
    </row>
    <row r="770" spans="1:27" ht="12.75">
      <c r="A770" s="50">
        <v>38016</v>
      </c>
      <c r="B770" s="51">
        <v>0.32708333333333334</v>
      </c>
      <c r="C770" s="51">
        <v>0.6986111111111111</v>
      </c>
      <c r="E770" s="10"/>
      <c r="F770" s="10"/>
      <c r="G770" s="10"/>
      <c r="I770" s="10"/>
      <c r="J770" s="56">
        <v>0</v>
      </c>
      <c r="K770" s="56">
        <v>0</v>
      </c>
      <c r="M770" s="10"/>
      <c r="N770" s="10"/>
      <c r="O770" s="10"/>
      <c r="Q770" s="10"/>
      <c r="R770" s="10"/>
      <c r="S770" s="10"/>
      <c r="U770" s="10"/>
      <c r="V770" s="10"/>
      <c r="W770" s="10"/>
      <c r="Y770" s="10"/>
      <c r="Z770" s="10"/>
      <c r="AA770" s="10"/>
    </row>
    <row r="771" spans="1:27" ht="12.75">
      <c r="A771" s="50">
        <v>38017</v>
      </c>
      <c r="B771" s="51">
        <v>0.32569444444444445</v>
      </c>
      <c r="C771" s="51">
        <v>0.7</v>
      </c>
      <c r="E771" s="10"/>
      <c r="F771" s="10"/>
      <c r="G771" s="10"/>
      <c r="I771" s="10"/>
      <c r="J771" s="56">
        <v>0</v>
      </c>
      <c r="K771" s="56">
        <v>0</v>
      </c>
      <c r="M771" s="10"/>
      <c r="N771" s="10"/>
      <c r="O771" s="10"/>
      <c r="Q771" s="10"/>
      <c r="R771" s="10"/>
      <c r="S771" s="10"/>
      <c r="U771" s="10"/>
      <c r="V771" s="10"/>
      <c r="W771" s="10"/>
      <c r="Y771" s="10"/>
      <c r="Z771" s="10"/>
      <c r="AA771" s="10"/>
    </row>
    <row r="772" spans="1:27" ht="12.75">
      <c r="A772" s="50">
        <v>38018</v>
      </c>
      <c r="B772" s="51">
        <v>0.32430555555555557</v>
      </c>
      <c r="C772" s="51">
        <v>0.7013888888888888</v>
      </c>
      <c r="E772" s="10"/>
      <c r="F772" s="10"/>
      <c r="G772" s="10"/>
      <c r="I772" s="10"/>
      <c r="J772" s="56">
        <v>0</v>
      </c>
      <c r="K772" s="56">
        <v>0</v>
      </c>
      <c r="M772" s="10"/>
      <c r="N772" s="10"/>
      <c r="O772" s="10"/>
      <c r="Q772" s="10"/>
      <c r="R772" s="10"/>
      <c r="S772" s="10"/>
      <c r="U772" s="10"/>
      <c r="V772" s="10"/>
      <c r="W772" s="10"/>
      <c r="Y772" s="10"/>
      <c r="Z772" s="10"/>
      <c r="AA772" s="10"/>
    </row>
    <row r="773" spans="1:27" ht="12.75">
      <c r="A773" s="50">
        <v>38019</v>
      </c>
      <c r="B773" s="51">
        <v>0.3236111111111111</v>
      </c>
      <c r="C773" s="51">
        <v>0.7027777777777778</v>
      </c>
      <c r="E773" s="10"/>
      <c r="F773" s="10"/>
      <c r="G773" s="10"/>
      <c r="I773" s="10"/>
      <c r="J773" s="56">
        <v>0</v>
      </c>
      <c r="K773" s="56">
        <v>0</v>
      </c>
      <c r="M773" s="10"/>
      <c r="N773" s="10"/>
      <c r="O773" s="10"/>
      <c r="Q773" s="10"/>
      <c r="R773" s="10"/>
      <c r="S773" s="10"/>
      <c r="U773" s="10"/>
      <c r="V773" s="10"/>
      <c r="W773" s="10"/>
      <c r="Y773" s="10"/>
      <c r="Z773" s="10"/>
      <c r="AA773" s="10"/>
    </row>
    <row r="774" spans="1:27" ht="12.75">
      <c r="A774" s="50">
        <v>38020</v>
      </c>
      <c r="B774" s="51">
        <v>0.32222222222222224</v>
      </c>
      <c r="C774" s="51">
        <v>0.7041666666666666</v>
      </c>
      <c r="E774" s="10"/>
      <c r="F774" s="10"/>
      <c r="G774" s="10"/>
      <c r="I774" s="10"/>
      <c r="J774" s="56">
        <v>0</v>
      </c>
      <c r="K774" s="56">
        <v>0</v>
      </c>
      <c r="M774" s="10"/>
      <c r="N774" s="10"/>
      <c r="O774" s="10"/>
      <c r="Q774" s="10"/>
      <c r="R774" s="10"/>
      <c r="S774" s="10"/>
      <c r="U774" s="10"/>
      <c r="V774" s="10"/>
      <c r="W774" s="10"/>
      <c r="Y774" s="10"/>
      <c r="Z774" s="10"/>
      <c r="AA774" s="10"/>
    </row>
    <row r="775" spans="1:27" ht="12.75">
      <c r="A775" s="50">
        <v>38021</v>
      </c>
      <c r="B775" s="51">
        <v>0.32083333333333336</v>
      </c>
      <c r="C775" s="51">
        <v>0.7055555555555556</v>
      </c>
      <c r="E775" s="10"/>
      <c r="F775" s="10"/>
      <c r="G775" s="10"/>
      <c r="I775" s="10"/>
      <c r="J775" s="56">
        <v>0</v>
      </c>
      <c r="K775" s="56">
        <v>0</v>
      </c>
      <c r="M775" s="10"/>
      <c r="N775" s="10"/>
      <c r="O775" s="10"/>
      <c r="Q775" s="10"/>
      <c r="R775" s="10"/>
      <c r="S775" s="10"/>
      <c r="U775" s="10"/>
      <c r="V775" s="10"/>
      <c r="W775" s="10"/>
      <c r="Y775" s="10"/>
      <c r="Z775" s="10"/>
      <c r="AA775" s="10"/>
    </row>
    <row r="776" spans="1:27" ht="12.75">
      <c r="A776" s="50">
        <v>38022</v>
      </c>
      <c r="B776" s="51">
        <v>0.3201388888888889</v>
      </c>
      <c r="C776" s="51">
        <v>0.70625</v>
      </c>
      <c r="E776" s="10"/>
      <c r="F776" s="10"/>
      <c r="G776" s="10"/>
      <c r="I776" s="10"/>
      <c r="J776" s="56">
        <v>0</v>
      </c>
      <c r="K776" s="56">
        <v>0</v>
      </c>
      <c r="M776" s="10"/>
      <c r="N776" s="10"/>
      <c r="O776" s="10"/>
      <c r="Q776" s="10"/>
      <c r="R776" s="10"/>
      <c r="S776" s="10"/>
      <c r="U776" s="10"/>
      <c r="V776" s="10"/>
      <c r="W776" s="10"/>
      <c r="Y776" s="10"/>
      <c r="Z776" s="10"/>
      <c r="AA776" s="10"/>
    </row>
    <row r="777" spans="1:27" ht="12.75">
      <c r="A777" s="50">
        <v>38023</v>
      </c>
      <c r="B777" s="51">
        <v>0.31875</v>
      </c>
      <c r="C777" s="51">
        <v>0.7076388888888889</v>
      </c>
      <c r="E777" s="10"/>
      <c r="F777" s="10"/>
      <c r="G777" s="10"/>
      <c r="I777" s="10"/>
      <c r="J777" s="56">
        <v>0</v>
      </c>
      <c r="K777" s="56">
        <v>0</v>
      </c>
      <c r="M777" s="10"/>
      <c r="N777" s="10"/>
      <c r="O777" s="10"/>
      <c r="Q777" s="10"/>
      <c r="R777" s="10"/>
      <c r="S777" s="10"/>
      <c r="U777" s="10"/>
      <c r="V777" s="10"/>
      <c r="W777" s="10"/>
      <c r="Y777" s="10"/>
      <c r="Z777" s="10"/>
      <c r="AA777" s="10"/>
    </row>
    <row r="778" spans="1:27" ht="12.75">
      <c r="A778" s="50">
        <v>38024</v>
      </c>
      <c r="B778" s="51">
        <v>0.31736111111111115</v>
      </c>
      <c r="C778" s="51">
        <v>0.7090277777777777</v>
      </c>
      <c r="E778" s="10"/>
      <c r="F778" s="10"/>
      <c r="G778" s="10"/>
      <c r="I778" s="10"/>
      <c r="J778" s="56">
        <v>0</v>
      </c>
      <c r="K778" s="56">
        <v>0</v>
      </c>
      <c r="M778" s="10"/>
      <c r="N778" s="10"/>
      <c r="O778" s="10"/>
      <c r="Q778" s="10"/>
      <c r="R778" s="10"/>
      <c r="S778" s="10"/>
      <c r="U778" s="10"/>
      <c r="V778" s="10"/>
      <c r="W778" s="10"/>
      <c r="Y778" s="10"/>
      <c r="Z778" s="10"/>
      <c r="AA778" s="10"/>
    </row>
    <row r="779" spans="1:27" ht="12.75">
      <c r="A779" s="50">
        <v>38025</v>
      </c>
      <c r="B779" s="51">
        <v>0.3159722222222222</v>
      </c>
      <c r="C779" s="51">
        <v>0.7104166666666667</v>
      </c>
      <c r="E779" s="10"/>
      <c r="F779" s="10"/>
      <c r="G779" s="10"/>
      <c r="I779" s="10"/>
      <c r="J779" s="56">
        <v>0</v>
      </c>
      <c r="K779" s="56">
        <v>0</v>
      </c>
      <c r="M779" s="10"/>
      <c r="N779" s="10"/>
      <c r="O779" s="10"/>
      <c r="Q779" s="10"/>
      <c r="R779" s="10"/>
      <c r="S779" s="10"/>
      <c r="U779" s="10"/>
      <c r="V779" s="10"/>
      <c r="W779" s="10"/>
      <c r="Y779" s="10"/>
      <c r="Z779" s="10"/>
      <c r="AA779" s="10"/>
    </row>
    <row r="780" spans="1:27" ht="12.75">
      <c r="A780" s="50">
        <v>38026</v>
      </c>
      <c r="B780" s="51">
        <v>0.31527777777777777</v>
      </c>
      <c r="C780" s="51">
        <v>0.7118055555555555</v>
      </c>
      <c r="E780" s="10"/>
      <c r="F780" s="10"/>
      <c r="G780" s="10"/>
      <c r="I780" s="10"/>
      <c r="J780" s="56">
        <v>0</v>
      </c>
      <c r="K780" s="56">
        <v>0</v>
      </c>
      <c r="M780" s="10"/>
      <c r="N780" s="10"/>
      <c r="O780" s="10"/>
      <c r="Q780" s="10"/>
      <c r="R780" s="10"/>
      <c r="S780" s="10"/>
      <c r="U780" s="10"/>
      <c r="V780" s="10"/>
      <c r="W780" s="10"/>
      <c r="Y780" s="10"/>
      <c r="Z780" s="10"/>
      <c r="AA780" s="10"/>
    </row>
    <row r="781" spans="1:27" ht="12.75">
      <c r="A781" s="50">
        <v>38027</v>
      </c>
      <c r="B781" s="51">
        <v>0.3138888888888889</v>
      </c>
      <c r="C781" s="51">
        <v>0.7131944444444445</v>
      </c>
      <c r="E781" s="10"/>
      <c r="F781" s="10"/>
      <c r="G781" s="10"/>
      <c r="I781" s="10"/>
      <c r="J781" s="56">
        <v>0</v>
      </c>
      <c r="K781" s="56">
        <v>0</v>
      </c>
      <c r="M781" s="10"/>
      <c r="N781" s="10"/>
      <c r="O781" s="10"/>
      <c r="Q781" s="10"/>
      <c r="R781" s="10"/>
      <c r="S781" s="10"/>
      <c r="U781" s="10"/>
      <c r="V781" s="10"/>
      <c r="W781" s="10"/>
      <c r="Y781" s="10"/>
      <c r="Z781" s="10"/>
      <c r="AA781" s="10"/>
    </row>
    <row r="782" spans="1:27" ht="12.75">
      <c r="A782" s="50">
        <v>38028</v>
      </c>
      <c r="B782" s="51">
        <v>0.3125</v>
      </c>
      <c r="C782" s="51">
        <v>0.7145833333333332</v>
      </c>
      <c r="E782" s="10"/>
      <c r="F782" s="10"/>
      <c r="G782" s="10"/>
      <c r="I782" s="10"/>
      <c r="J782" s="56">
        <v>0</v>
      </c>
      <c r="K782" s="56">
        <v>0</v>
      </c>
      <c r="M782" s="10"/>
      <c r="N782" s="10"/>
      <c r="O782" s="10"/>
      <c r="Q782" s="10"/>
      <c r="R782" s="10"/>
      <c r="S782" s="10"/>
      <c r="U782" s="10"/>
      <c r="V782" s="10"/>
      <c r="W782" s="10"/>
      <c r="Y782" s="10"/>
      <c r="Z782" s="10"/>
      <c r="AA782" s="10"/>
    </row>
    <row r="783" spans="1:27" ht="12.75">
      <c r="A783" s="50">
        <v>38029</v>
      </c>
      <c r="B783" s="51">
        <v>0.3111111111111111</v>
      </c>
      <c r="C783" s="51">
        <v>0.7159722222222222</v>
      </c>
      <c r="E783" s="10"/>
      <c r="F783" s="10"/>
      <c r="G783" s="10"/>
      <c r="I783" s="10"/>
      <c r="J783" s="56">
        <v>0</v>
      </c>
      <c r="K783" s="56">
        <v>0</v>
      </c>
      <c r="M783" s="10"/>
      <c r="N783" s="10"/>
      <c r="O783" s="10"/>
      <c r="Q783" s="10"/>
      <c r="R783" s="10"/>
      <c r="S783" s="10"/>
      <c r="U783" s="10"/>
      <c r="V783" s="10"/>
      <c r="W783" s="10"/>
      <c r="Y783" s="10"/>
      <c r="Z783" s="10"/>
      <c r="AA783" s="10"/>
    </row>
    <row r="784" spans="1:27" ht="12.75">
      <c r="A784" s="50">
        <v>38030</v>
      </c>
      <c r="B784" s="51">
        <v>0.30972222222222223</v>
      </c>
      <c r="C784" s="51">
        <v>0.717361111111111</v>
      </c>
      <c r="E784" s="10"/>
      <c r="F784" s="10"/>
      <c r="G784" s="10"/>
      <c r="I784" s="10"/>
      <c r="J784" s="56">
        <v>0</v>
      </c>
      <c r="K784" s="56">
        <v>0</v>
      </c>
      <c r="M784" s="10"/>
      <c r="N784" s="10"/>
      <c r="O784" s="10"/>
      <c r="Q784" s="10"/>
      <c r="R784" s="10"/>
      <c r="S784" s="10"/>
      <c r="U784" s="10"/>
      <c r="V784" s="10"/>
      <c r="W784" s="10"/>
      <c r="Y784" s="10"/>
      <c r="Z784" s="10"/>
      <c r="AA784" s="10"/>
    </row>
    <row r="785" spans="1:27" ht="12.75">
      <c r="A785" s="50">
        <v>38031</v>
      </c>
      <c r="B785" s="51">
        <v>0.30833333333333335</v>
      </c>
      <c r="C785" s="51">
        <v>0.71875</v>
      </c>
      <c r="E785" s="10"/>
      <c r="F785" s="10"/>
      <c r="G785" s="10"/>
      <c r="I785" s="10"/>
      <c r="J785" s="56">
        <v>0</v>
      </c>
      <c r="K785" s="56">
        <v>0</v>
      </c>
      <c r="M785" s="10"/>
      <c r="N785" s="10"/>
      <c r="O785" s="10"/>
      <c r="Q785" s="10"/>
      <c r="R785" s="10"/>
      <c r="S785" s="10"/>
      <c r="U785" s="10"/>
      <c r="V785" s="10"/>
      <c r="W785" s="10"/>
      <c r="Y785" s="10"/>
      <c r="Z785" s="10"/>
      <c r="AA785" s="10"/>
    </row>
    <row r="786" spans="1:27" ht="12.75">
      <c r="A786" s="50">
        <v>38032</v>
      </c>
      <c r="B786" s="51">
        <v>0.3069444444444444</v>
      </c>
      <c r="C786" s="51">
        <v>0.720138888888889</v>
      </c>
      <c r="E786" s="10"/>
      <c r="F786" s="10"/>
      <c r="G786" s="10"/>
      <c r="I786" s="10"/>
      <c r="J786" s="56">
        <v>0</v>
      </c>
      <c r="K786" s="56">
        <v>0</v>
      </c>
      <c r="M786" s="10"/>
      <c r="N786" s="10"/>
      <c r="O786" s="10"/>
      <c r="Q786" s="10"/>
      <c r="R786" s="10"/>
      <c r="S786" s="10"/>
      <c r="U786" s="10"/>
      <c r="V786" s="10"/>
      <c r="W786" s="10"/>
      <c r="Y786" s="10"/>
      <c r="Z786" s="10"/>
      <c r="AA786" s="10"/>
    </row>
    <row r="787" spans="1:27" ht="12.75">
      <c r="A787" s="50">
        <v>38033</v>
      </c>
      <c r="B787" s="51">
        <v>0.3055555555555555</v>
      </c>
      <c r="C787" s="51">
        <v>0.7208333333333333</v>
      </c>
      <c r="E787" s="10"/>
      <c r="F787" s="10"/>
      <c r="G787" s="10"/>
      <c r="I787" s="10"/>
      <c r="J787" s="56">
        <v>0</v>
      </c>
      <c r="K787" s="56">
        <v>0</v>
      </c>
      <c r="M787" s="10"/>
      <c r="N787" s="10"/>
      <c r="O787" s="10"/>
      <c r="Q787" s="10"/>
      <c r="R787" s="10"/>
      <c r="S787" s="10"/>
      <c r="U787" s="10"/>
      <c r="V787" s="10"/>
      <c r="W787" s="10"/>
      <c r="Y787" s="10"/>
      <c r="Z787" s="10"/>
      <c r="AA787" s="10"/>
    </row>
    <row r="788" spans="1:27" ht="12.75">
      <c r="A788" s="50">
        <v>38034</v>
      </c>
      <c r="B788" s="51">
        <v>0.30416666666666664</v>
      </c>
      <c r="C788" s="51">
        <v>0.7222222222222222</v>
      </c>
      <c r="E788" s="10"/>
      <c r="F788" s="10"/>
      <c r="G788" s="10"/>
      <c r="I788" s="10"/>
      <c r="J788" s="56">
        <v>0</v>
      </c>
      <c r="K788" s="56">
        <v>0</v>
      </c>
      <c r="M788" s="10"/>
      <c r="N788" s="10"/>
      <c r="O788" s="10"/>
      <c r="Q788" s="10"/>
      <c r="R788" s="10"/>
      <c r="S788" s="10"/>
      <c r="U788" s="10"/>
      <c r="V788" s="10"/>
      <c r="W788" s="10"/>
      <c r="Y788" s="10"/>
      <c r="Z788" s="10"/>
      <c r="AA788" s="10"/>
    </row>
    <row r="789" spans="1:27" ht="12.75">
      <c r="A789" s="50">
        <v>38035</v>
      </c>
      <c r="B789" s="51">
        <v>0.30277777777777776</v>
      </c>
      <c r="C789" s="51">
        <v>0.7236111111111111</v>
      </c>
      <c r="E789" s="10"/>
      <c r="F789" s="10"/>
      <c r="G789" s="10"/>
      <c r="I789" s="10"/>
      <c r="J789" s="56">
        <v>0</v>
      </c>
      <c r="K789" s="56">
        <v>0</v>
      </c>
      <c r="M789" s="10"/>
      <c r="N789" s="10"/>
      <c r="O789" s="10"/>
      <c r="Q789" s="10"/>
      <c r="R789" s="10"/>
      <c r="S789" s="10"/>
      <c r="U789" s="10"/>
      <c r="V789" s="10"/>
      <c r="W789" s="10"/>
      <c r="Y789" s="10"/>
      <c r="Z789" s="10"/>
      <c r="AA789" s="10"/>
    </row>
    <row r="790" spans="1:27" ht="12.75">
      <c r="A790" s="50">
        <v>38036</v>
      </c>
      <c r="B790" s="51">
        <v>0.3013888888888889</v>
      </c>
      <c r="C790" s="51">
        <v>0.725</v>
      </c>
      <c r="E790" s="10"/>
      <c r="F790" s="10"/>
      <c r="G790" s="10"/>
      <c r="I790" s="10"/>
      <c r="J790" s="56">
        <v>0</v>
      </c>
      <c r="K790" s="56">
        <v>0</v>
      </c>
      <c r="M790" s="10"/>
      <c r="N790" s="10"/>
      <c r="O790" s="10"/>
      <c r="Q790" s="10"/>
      <c r="R790" s="10"/>
      <c r="S790" s="10"/>
      <c r="U790" s="10"/>
      <c r="V790" s="10"/>
      <c r="W790" s="10"/>
      <c r="Y790" s="10"/>
      <c r="Z790" s="10"/>
      <c r="AA790" s="10"/>
    </row>
    <row r="791" spans="1:27" ht="12.75">
      <c r="A791" s="50">
        <v>38037</v>
      </c>
      <c r="B791" s="51">
        <v>0.3</v>
      </c>
      <c r="C791" s="51">
        <v>0.7263888888888889</v>
      </c>
      <c r="E791" s="10"/>
      <c r="F791" s="10"/>
      <c r="G791" s="10"/>
      <c r="I791" s="10"/>
      <c r="J791" s="56">
        <v>0</v>
      </c>
      <c r="K791" s="56">
        <v>0</v>
      </c>
      <c r="M791" s="10"/>
      <c r="N791" s="10"/>
      <c r="O791" s="10"/>
      <c r="Q791" s="10"/>
      <c r="R791" s="10"/>
      <c r="S791" s="10"/>
      <c r="U791" s="10"/>
      <c r="V791" s="10"/>
      <c r="W791" s="10"/>
      <c r="Y791" s="10"/>
      <c r="Z791" s="10"/>
      <c r="AA791" s="10"/>
    </row>
    <row r="792" spans="1:27" ht="12.75">
      <c r="A792" s="50">
        <v>38038</v>
      </c>
      <c r="B792" s="51">
        <v>0.2986111111111111</v>
      </c>
      <c r="C792" s="51">
        <v>0.7277777777777777</v>
      </c>
      <c r="E792" s="10"/>
      <c r="F792" s="10"/>
      <c r="G792" s="10"/>
      <c r="I792" s="10"/>
      <c r="J792" s="56">
        <v>0</v>
      </c>
      <c r="K792" s="56">
        <v>0</v>
      </c>
      <c r="M792" s="10"/>
      <c r="N792" s="10"/>
      <c r="O792" s="10"/>
      <c r="Q792" s="10"/>
      <c r="R792" s="10"/>
      <c r="S792" s="10"/>
      <c r="U792" s="10"/>
      <c r="V792" s="10"/>
      <c r="W792" s="10"/>
      <c r="Y792" s="10"/>
      <c r="Z792" s="10"/>
      <c r="AA792" s="10"/>
    </row>
    <row r="793" spans="1:27" ht="12.75">
      <c r="A793" s="50">
        <v>38039</v>
      </c>
      <c r="B793" s="51">
        <v>0.2965277777777778</v>
      </c>
      <c r="C793" s="51">
        <v>0.7291666666666666</v>
      </c>
      <c r="E793" s="10"/>
      <c r="F793" s="10"/>
      <c r="G793" s="10"/>
      <c r="I793" s="10"/>
      <c r="J793" s="56">
        <v>0</v>
      </c>
      <c r="K793" s="56">
        <v>0</v>
      </c>
      <c r="M793" s="10"/>
      <c r="N793" s="10"/>
      <c r="O793" s="10"/>
      <c r="Q793" s="10"/>
      <c r="R793" s="10"/>
      <c r="S793" s="10"/>
      <c r="U793" s="10"/>
      <c r="V793" s="10"/>
      <c r="W793" s="10"/>
      <c r="Y793" s="10"/>
      <c r="Z793" s="10"/>
      <c r="AA793" s="10"/>
    </row>
    <row r="794" spans="1:27" ht="12.75">
      <c r="A794" s="50">
        <v>38040</v>
      </c>
      <c r="B794" s="51">
        <v>0.2951388888888889</v>
      </c>
      <c r="C794" s="51">
        <v>0.7305555555555556</v>
      </c>
      <c r="E794" s="10"/>
      <c r="F794" s="10"/>
      <c r="G794" s="10"/>
      <c r="I794" s="10"/>
      <c r="J794" s="56">
        <v>0</v>
      </c>
      <c r="K794" s="56">
        <v>0</v>
      </c>
      <c r="M794" s="10"/>
      <c r="N794" s="10"/>
      <c r="O794" s="10"/>
      <c r="Q794" s="10"/>
      <c r="R794" s="10"/>
      <c r="S794" s="10"/>
      <c r="U794" s="10"/>
      <c r="V794" s="10"/>
      <c r="W794" s="10"/>
      <c r="Y794" s="10"/>
      <c r="Z794" s="10"/>
      <c r="AA794" s="10"/>
    </row>
    <row r="795" spans="1:27" ht="12.75">
      <c r="A795" s="50">
        <v>38041</v>
      </c>
      <c r="B795" s="51">
        <v>0.29375</v>
      </c>
      <c r="C795" s="51">
        <v>0.7319444444444444</v>
      </c>
      <c r="E795" s="10"/>
      <c r="F795" s="10"/>
      <c r="G795" s="10"/>
      <c r="I795" s="10"/>
      <c r="J795" s="56">
        <v>0</v>
      </c>
      <c r="K795" s="56">
        <v>0</v>
      </c>
      <c r="M795" s="10"/>
      <c r="N795" s="10"/>
      <c r="O795" s="10"/>
      <c r="Q795" s="10"/>
      <c r="R795" s="10"/>
      <c r="S795" s="10"/>
      <c r="U795" s="10"/>
      <c r="V795" s="10"/>
      <c r="W795" s="10"/>
      <c r="Y795" s="10"/>
      <c r="Z795" s="10"/>
      <c r="AA795" s="10"/>
    </row>
    <row r="796" spans="1:27" ht="12.75">
      <c r="A796" s="50">
        <v>38042</v>
      </c>
      <c r="B796" s="51">
        <v>0.2923611111111111</v>
      </c>
      <c r="C796" s="51">
        <v>0.7326388888888888</v>
      </c>
      <c r="E796" s="10"/>
      <c r="F796" s="10"/>
      <c r="G796" s="10"/>
      <c r="I796" s="10"/>
      <c r="J796" s="56">
        <v>0</v>
      </c>
      <c r="K796" s="56">
        <v>0</v>
      </c>
      <c r="M796" s="10"/>
      <c r="N796" s="10"/>
      <c r="O796" s="10"/>
      <c r="Q796" s="10"/>
      <c r="R796" s="10"/>
      <c r="S796" s="10"/>
      <c r="U796" s="10"/>
      <c r="V796" s="10"/>
      <c r="W796" s="10"/>
      <c r="Y796" s="10"/>
      <c r="Z796" s="10"/>
      <c r="AA796" s="10"/>
    </row>
    <row r="797" spans="1:27" ht="12.75">
      <c r="A797" s="50">
        <v>38043</v>
      </c>
      <c r="B797" s="51">
        <v>0.29097222222222224</v>
      </c>
      <c r="C797" s="51">
        <v>0.7340277777777778</v>
      </c>
      <c r="E797" s="10"/>
      <c r="F797" s="10"/>
      <c r="G797" s="10"/>
      <c r="I797" s="10"/>
      <c r="J797" s="56">
        <v>0</v>
      </c>
      <c r="K797" s="56">
        <v>0</v>
      </c>
      <c r="M797" s="10"/>
      <c r="N797" s="10"/>
      <c r="O797" s="10"/>
      <c r="Q797" s="10"/>
      <c r="R797" s="10"/>
      <c r="S797" s="10"/>
      <c r="U797" s="10"/>
      <c r="V797" s="10"/>
      <c r="W797" s="10"/>
      <c r="Y797" s="10"/>
      <c r="Z797" s="10"/>
      <c r="AA797" s="10"/>
    </row>
    <row r="798" spans="1:27" ht="12.75">
      <c r="A798" s="50">
        <v>38044</v>
      </c>
      <c r="B798" s="51">
        <v>0.28958333333333336</v>
      </c>
      <c r="C798" s="51">
        <v>0.7354166666666666</v>
      </c>
      <c r="E798" s="10"/>
      <c r="F798" s="10"/>
      <c r="G798" s="10"/>
      <c r="I798" s="10"/>
      <c r="J798" s="56">
        <v>0</v>
      </c>
      <c r="K798" s="56">
        <v>0</v>
      </c>
      <c r="M798" s="10"/>
      <c r="N798" s="10"/>
      <c r="O798" s="10"/>
      <c r="Q798" s="10"/>
      <c r="R798" s="10"/>
      <c r="S798" s="10"/>
      <c r="U798" s="10"/>
      <c r="V798" s="10"/>
      <c r="W798" s="10"/>
      <c r="Y798" s="10"/>
      <c r="Z798" s="10"/>
      <c r="AA798" s="10"/>
    </row>
    <row r="799" spans="1:27" ht="12.75">
      <c r="A799" s="50">
        <v>38045</v>
      </c>
      <c r="B799" s="51">
        <v>0.2875</v>
      </c>
      <c r="C799" s="51">
        <v>0.7368055555555556</v>
      </c>
      <c r="E799" s="10"/>
      <c r="F799" s="10"/>
      <c r="G799" s="10"/>
      <c r="I799" s="10"/>
      <c r="J799" s="56">
        <v>0</v>
      </c>
      <c r="K799" s="56">
        <v>0</v>
      </c>
      <c r="M799" s="10"/>
      <c r="N799" s="10"/>
      <c r="O799" s="10"/>
      <c r="Q799" s="10"/>
      <c r="R799" s="10"/>
      <c r="S799" s="10"/>
      <c r="U799" s="10"/>
      <c r="V799" s="10"/>
      <c r="W799" s="10"/>
      <c r="Y799" s="10"/>
      <c r="Z799" s="10"/>
      <c r="AA799" s="10"/>
    </row>
    <row r="800" spans="1:27" ht="12.75">
      <c r="A800" s="50">
        <v>38046</v>
      </c>
      <c r="B800" s="51">
        <v>0.28611111111111115</v>
      </c>
      <c r="C800" s="51">
        <v>0.7381944444444444</v>
      </c>
      <c r="E800" s="10"/>
      <c r="F800" s="10"/>
      <c r="G800" s="10"/>
      <c r="I800" s="10"/>
      <c r="J800" s="56">
        <v>0</v>
      </c>
      <c r="K800" s="56">
        <v>0</v>
      </c>
      <c r="M800" s="10"/>
      <c r="N800" s="10"/>
      <c r="O800" s="10"/>
      <c r="Q800" s="10"/>
      <c r="R800" s="10"/>
      <c r="S800" s="10"/>
      <c r="U800" s="10"/>
      <c r="V800" s="10"/>
      <c r="W800" s="10"/>
      <c r="Y800" s="10"/>
      <c r="Z800" s="10"/>
      <c r="AA800" s="10"/>
    </row>
    <row r="801" spans="1:27" ht="12.75">
      <c r="A801" s="50">
        <v>38047</v>
      </c>
      <c r="B801" s="51">
        <v>0.2847222222222222</v>
      </c>
      <c r="C801" s="51">
        <v>0.7395833333333334</v>
      </c>
      <c r="E801" s="10"/>
      <c r="F801" s="10"/>
      <c r="G801" s="10"/>
      <c r="I801" s="10"/>
      <c r="J801" s="56">
        <v>0</v>
      </c>
      <c r="K801" s="56">
        <v>0</v>
      </c>
      <c r="M801" s="10"/>
      <c r="N801" s="10"/>
      <c r="O801" s="10"/>
      <c r="Q801" s="10"/>
      <c r="R801" s="10"/>
      <c r="S801" s="10"/>
      <c r="U801" s="10"/>
      <c r="V801" s="10"/>
      <c r="W801" s="10"/>
      <c r="Y801" s="10"/>
      <c r="Z801" s="10"/>
      <c r="AA801" s="10"/>
    </row>
    <row r="802" spans="1:27" ht="12.75">
      <c r="A802" s="50">
        <v>38048</v>
      </c>
      <c r="B802" s="51">
        <v>0.2833333333333333</v>
      </c>
      <c r="C802" s="51">
        <v>0.7409722222222223</v>
      </c>
      <c r="E802" s="10"/>
      <c r="F802" s="10"/>
      <c r="G802" s="10"/>
      <c r="I802" s="10"/>
      <c r="J802" s="56">
        <v>0</v>
      </c>
      <c r="K802" s="56">
        <v>0</v>
      </c>
      <c r="M802" s="10"/>
      <c r="N802" s="10"/>
      <c r="O802" s="10"/>
      <c r="Q802" s="10"/>
      <c r="R802" s="10"/>
      <c r="S802" s="10"/>
      <c r="U802" s="10"/>
      <c r="V802" s="10"/>
      <c r="W802" s="10"/>
      <c r="Y802" s="10"/>
      <c r="Z802" s="10"/>
      <c r="AA802" s="10"/>
    </row>
    <row r="803" spans="1:27" ht="12.75">
      <c r="A803" s="50">
        <v>38049</v>
      </c>
      <c r="B803" s="51">
        <v>0.28125</v>
      </c>
      <c r="C803" s="51">
        <v>0.7416666666666667</v>
      </c>
      <c r="E803" s="10"/>
      <c r="F803" s="10"/>
      <c r="G803" s="10"/>
      <c r="I803" s="10"/>
      <c r="J803" s="56">
        <v>0</v>
      </c>
      <c r="K803" s="56">
        <v>0</v>
      </c>
      <c r="M803" s="10"/>
      <c r="N803" s="10"/>
      <c r="O803" s="10"/>
      <c r="Q803" s="10"/>
      <c r="R803" s="10"/>
      <c r="S803" s="10"/>
      <c r="U803" s="10"/>
      <c r="V803" s="10"/>
      <c r="W803" s="10"/>
      <c r="Y803" s="10"/>
      <c r="Z803" s="10"/>
      <c r="AA803" s="10"/>
    </row>
    <row r="804" spans="1:27" ht="12.75">
      <c r="A804" s="50">
        <v>38050</v>
      </c>
      <c r="B804" s="51">
        <v>0.2798611111111111</v>
      </c>
      <c r="C804" s="51">
        <v>0.7430555555555555</v>
      </c>
      <c r="E804" s="10"/>
      <c r="F804" s="10"/>
      <c r="G804" s="10"/>
      <c r="I804" s="10"/>
      <c r="J804" s="56">
        <v>0</v>
      </c>
      <c r="K804" s="56">
        <v>0</v>
      </c>
      <c r="M804" s="10"/>
      <c r="N804" s="10"/>
      <c r="O804" s="10"/>
      <c r="Q804" s="10"/>
      <c r="R804" s="10"/>
      <c r="S804" s="10"/>
      <c r="U804" s="10"/>
      <c r="V804" s="10"/>
      <c r="W804" s="10"/>
      <c r="Y804" s="10"/>
      <c r="Z804" s="10"/>
      <c r="AA804" s="10"/>
    </row>
    <row r="805" spans="1:27" ht="12.75">
      <c r="A805" s="50">
        <v>38051</v>
      </c>
      <c r="B805" s="51">
        <v>0.27847222222222223</v>
      </c>
      <c r="C805" s="51">
        <v>0.7444444444444445</v>
      </c>
      <c r="E805" s="10"/>
      <c r="F805" s="10"/>
      <c r="G805" s="10"/>
      <c r="I805" s="10"/>
      <c r="J805" s="56">
        <v>0</v>
      </c>
      <c r="K805" s="56">
        <v>0</v>
      </c>
      <c r="M805" s="10"/>
      <c r="N805" s="10"/>
      <c r="O805" s="10"/>
      <c r="Q805" s="10"/>
      <c r="R805" s="10"/>
      <c r="S805" s="10"/>
      <c r="U805" s="10"/>
      <c r="V805" s="10"/>
      <c r="W805" s="10"/>
      <c r="Y805" s="10"/>
      <c r="Z805" s="10"/>
      <c r="AA805" s="10"/>
    </row>
    <row r="806" spans="1:27" ht="12.75">
      <c r="A806" s="50">
        <v>38052</v>
      </c>
      <c r="B806" s="51">
        <v>0.27708333333333335</v>
      </c>
      <c r="C806" s="51">
        <v>0.7458333333333332</v>
      </c>
      <c r="E806" s="10"/>
      <c r="F806" s="10"/>
      <c r="G806" s="10"/>
      <c r="I806" s="10"/>
      <c r="J806" s="56">
        <v>0</v>
      </c>
      <c r="K806" s="56">
        <v>0</v>
      </c>
      <c r="M806" s="10"/>
      <c r="N806" s="10"/>
      <c r="O806" s="10"/>
      <c r="Q806" s="10"/>
      <c r="R806" s="10"/>
      <c r="S806" s="10"/>
      <c r="U806" s="10"/>
      <c r="V806" s="10"/>
      <c r="W806" s="10"/>
      <c r="Y806" s="10"/>
      <c r="Z806" s="10"/>
      <c r="AA806" s="10"/>
    </row>
    <row r="807" spans="1:27" ht="12.75">
      <c r="A807" s="50">
        <v>38053</v>
      </c>
      <c r="B807" s="51">
        <v>0.275</v>
      </c>
      <c r="C807" s="51">
        <v>0.7472222222222222</v>
      </c>
      <c r="E807" s="10"/>
      <c r="F807" s="10"/>
      <c r="G807" s="10"/>
      <c r="I807" s="10"/>
      <c r="J807" s="56">
        <v>0</v>
      </c>
      <c r="K807" s="56">
        <v>0</v>
      </c>
      <c r="M807" s="10"/>
      <c r="N807" s="10"/>
      <c r="O807" s="10"/>
      <c r="Q807" s="10"/>
      <c r="R807" s="10"/>
      <c r="S807" s="10"/>
      <c r="U807" s="10"/>
      <c r="V807" s="10"/>
      <c r="W807" s="10"/>
      <c r="Y807" s="10"/>
      <c r="Z807" s="10"/>
      <c r="AA807" s="10"/>
    </row>
    <row r="808" spans="1:27" ht="12.75">
      <c r="A808" s="50">
        <v>38054</v>
      </c>
      <c r="B808" s="51">
        <v>0.2736111111111111</v>
      </c>
      <c r="C808" s="51">
        <v>0.7479166666666667</v>
      </c>
      <c r="E808" s="10"/>
      <c r="F808" s="10"/>
      <c r="G808" s="10"/>
      <c r="I808" s="10"/>
      <c r="J808" s="56">
        <v>0</v>
      </c>
      <c r="K808" s="56">
        <v>0</v>
      </c>
      <c r="M808" s="10"/>
      <c r="N808" s="10"/>
      <c r="O808" s="10"/>
      <c r="Q808" s="10"/>
      <c r="R808" s="10"/>
      <c r="S808" s="10"/>
      <c r="U808" s="10"/>
      <c r="V808" s="10"/>
      <c r="W808" s="10"/>
      <c r="Y808" s="10"/>
      <c r="Z808" s="10"/>
      <c r="AA808" s="10"/>
    </row>
    <row r="809" spans="1:27" ht="12.75">
      <c r="A809" s="50">
        <v>38055</v>
      </c>
      <c r="B809" s="51">
        <v>0.2722222222222222</v>
      </c>
      <c r="C809" s="51">
        <v>0.7493055555555556</v>
      </c>
      <c r="E809" s="10"/>
      <c r="F809" s="10"/>
      <c r="G809" s="10"/>
      <c r="I809" s="10"/>
      <c r="J809" s="56">
        <v>0</v>
      </c>
      <c r="K809" s="56">
        <v>0</v>
      </c>
      <c r="M809" s="10"/>
      <c r="N809" s="10"/>
      <c r="O809" s="10"/>
      <c r="Q809" s="10"/>
      <c r="R809" s="10"/>
      <c r="S809" s="10"/>
      <c r="U809" s="10"/>
      <c r="V809" s="10"/>
      <c r="W809" s="10"/>
      <c r="Y809" s="10"/>
      <c r="Z809" s="10"/>
      <c r="AA809" s="10"/>
    </row>
    <row r="810" spans="1:27" ht="12.75">
      <c r="A810" s="50">
        <v>38056</v>
      </c>
      <c r="B810" s="51">
        <v>0.2701388888888889</v>
      </c>
      <c r="C810" s="51">
        <v>0.7506944444444444</v>
      </c>
      <c r="E810" s="10"/>
      <c r="F810" s="10"/>
      <c r="G810" s="10"/>
      <c r="I810" s="10"/>
      <c r="J810" s="56">
        <v>0</v>
      </c>
      <c r="K810" s="56">
        <v>0</v>
      </c>
      <c r="M810" s="10"/>
      <c r="N810" s="10"/>
      <c r="O810" s="10"/>
      <c r="Q810" s="10"/>
      <c r="R810" s="10"/>
      <c r="S810" s="10"/>
      <c r="U810" s="10"/>
      <c r="V810" s="10"/>
      <c r="W810" s="10"/>
      <c r="Y810" s="10"/>
      <c r="Z810" s="10"/>
      <c r="AA810" s="10"/>
    </row>
    <row r="811" spans="1:27" ht="12.75">
      <c r="A811" s="50">
        <v>38057</v>
      </c>
      <c r="B811" s="51">
        <v>0.26875</v>
      </c>
      <c r="C811" s="51">
        <v>0.7520833333333333</v>
      </c>
      <c r="E811" s="10"/>
      <c r="F811" s="10"/>
      <c r="G811" s="10"/>
      <c r="I811" s="10"/>
      <c r="J811" s="56">
        <v>0</v>
      </c>
      <c r="K811" s="56">
        <v>0</v>
      </c>
      <c r="M811" s="10"/>
      <c r="N811" s="10"/>
      <c r="O811" s="10"/>
      <c r="Q811" s="10"/>
      <c r="R811" s="10"/>
      <c r="S811" s="10"/>
      <c r="U811" s="10"/>
      <c r="V811" s="10"/>
      <c r="W811" s="10"/>
      <c r="Y811" s="10"/>
      <c r="Z811" s="10"/>
      <c r="AA811" s="10"/>
    </row>
    <row r="812" spans="1:27" ht="12.75">
      <c r="A812" s="50">
        <v>38058</v>
      </c>
      <c r="B812" s="51">
        <v>0.2673611111111111</v>
      </c>
      <c r="C812" s="51">
        <v>0.7534722222222222</v>
      </c>
      <c r="E812" s="10"/>
      <c r="F812" s="10"/>
      <c r="G812" s="10"/>
      <c r="I812" s="10"/>
      <c r="J812" s="56">
        <v>0</v>
      </c>
      <c r="K812" s="56">
        <v>0</v>
      </c>
      <c r="M812" s="10"/>
      <c r="N812" s="10"/>
      <c r="O812" s="10"/>
      <c r="Q812" s="10"/>
      <c r="R812" s="10"/>
      <c r="S812" s="10"/>
      <c r="U812" s="10"/>
      <c r="V812" s="10"/>
      <c r="W812" s="10"/>
      <c r="Y812" s="10"/>
      <c r="Z812" s="10"/>
      <c r="AA812" s="10"/>
    </row>
    <row r="813" spans="1:27" ht="12.75">
      <c r="A813" s="50">
        <v>38059</v>
      </c>
      <c r="B813" s="51">
        <v>0.2652777777777778</v>
      </c>
      <c r="C813" s="51">
        <v>0.7541666666666668</v>
      </c>
      <c r="E813" s="10"/>
      <c r="F813" s="10"/>
      <c r="G813" s="10"/>
      <c r="I813" s="10"/>
      <c r="J813" s="56">
        <v>0</v>
      </c>
      <c r="K813" s="56">
        <v>0</v>
      </c>
      <c r="M813" s="10"/>
      <c r="N813" s="10"/>
      <c r="O813" s="10"/>
      <c r="Q813" s="10"/>
      <c r="R813" s="10"/>
      <c r="S813" s="10"/>
      <c r="U813" s="10"/>
      <c r="V813" s="10"/>
      <c r="W813" s="10"/>
      <c r="Y813" s="10"/>
      <c r="Z813" s="10"/>
      <c r="AA813" s="10"/>
    </row>
    <row r="814" spans="1:27" ht="12.75">
      <c r="A814" s="50">
        <v>38060</v>
      </c>
      <c r="B814" s="51">
        <v>0.2638888888888889</v>
      </c>
      <c r="C814" s="51">
        <v>0.7555555555555555</v>
      </c>
      <c r="E814" s="10"/>
      <c r="F814" s="10"/>
      <c r="G814" s="10"/>
      <c r="I814" s="10"/>
      <c r="J814" s="56">
        <v>0</v>
      </c>
      <c r="K814" s="56">
        <v>0</v>
      </c>
      <c r="M814" s="10"/>
      <c r="N814" s="10"/>
      <c r="O814" s="10"/>
      <c r="Q814" s="10"/>
      <c r="R814" s="10"/>
      <c r="S814" s="10"/>
      <c r="U814" s="10"/>
      <c r="V814" s="10"/>
      <c r="W814" s="10"/>
      <c r="Y814" s="10"/>
      <c r="Z814" s="10"/>
      <c r="AA814" s="10"/>
    </row>
    <row r="815" spans="1:27" ht="12.75">
      <c r="A815" s="50">
        <v>38061</v>
      </c>
      <c r="B815" s="51">
        <v>0.2625</v>
      </c>
      <c r="C815" s="51">
        <v>0.7569444444444445</v>
      </c>
      <c r="E815" s="10"/>
      <c r="F815" s="10"/>
      <c r="G815" s="10"/>
      <c r="I815" s="10"/>
      <c r="J815" s="56">
        <v>0</v>
      </c>
      <c r="K815" s="56">
        <v>0</v>
      </c>
      <c r="M815" s="10"/>
      <c r="N815" s="10"/>
      <c r="O815" s="10"/>
      <c r="Q815" s="10"/>
      <c r="R815" s="10"/>
      <c r="S815" s="10"/>
      <c r="U815" s="10"/>
      <c r="V815" s="10"/>
      <c r="W815" s="10"/>
      <c r="Y815" s="10"/>
      <c r="Z815" s="10"/>
      <c r="AA815" s="10"/>
    </row>
    <row r="816" spans="1:27" ht="12.75">
      <c r="A816" s="50">
        <v>38062</v>
      </c>
      <c r="B816" s="51">
        <v>0.2604166666666667</v>
      </c>
      <c r="C816" s="51">
        <v>0.7583333333333333</v>
      </c>
      <c r="E816" s="10"/>
      <c r="F816" s="10"/>
      <c r="G816" s="10"/>
      <c r="I816" s="10"/>
      <c r="J816" s="56">
        <v>0</v>
      </c>
      <c r="K816" s="56">
        <v>0</v>
      </c>
      <c r="M816" s="10"/>
      <c r="N816" s="10"/>
      <c r="O816" s="10"/>
      <c r="Q816" s="10"/>
      <c r="R816" s="10"/>
      <c r="S816" s="10"/>
      <c r="U816" s="10"/>
      <c r="V816" s="10"/>
      <c r="W816" s="10"/>
      <c r="Y816" s="10"/>
      <c r="Z816" s="10"/>
      <c r="AA816" s="10"/>
    </row>
    <row r="817" spans="1:27" ht="12.75">
      <c r="A817" s="50">
        <v>38063</v>
      </c>
      <c r="B817" s="51">
        <v>0.2590277777777778</v>
      </c>
      <c r="C817" s="51">
        <v>0.7597222222222223</v>
      </c>
      <c r="E817" s="10"/>
      <c r="F817" s="10"/>
      <c r="G817" s="10"/>
      <c r="I817" s="10"/>
      <c r="J817" s="56">
        <v>0</v>
      </c>
      <c r="K817" s="56">
        <v>0</v>
      </c>
      <c r="M817" s="10"/>
      <c r="N817" s="10"/>
      <c r="O817" s="10"/>
      <c r="Q817" s="10"/>
      <c r="R817" s="10"/>
      <c r="S817" s="10"/>
      <c r="U817" s="10"/>
      <c r="V817" s="10"/>
      <c r="W817" s="10"/>
      <c r="Y817" s="10"/>
      <c r="Z817" s="10"/>
      <c r="AA817" s="10"/>
    </row>
    <row r="818" spans="1:27" ht="12.75">
      <c r="A818" s="50">
        <v>38064</v>
      </c>
      <c r="B818" s="51">
        <v>0.2576388888888889</v>
      </c>
      <c r="C818" s="51">
        <v>0.7604166666666666</v>
      </c>
      <c r="E818" s="10"/>
      <c r="F818" s="10"/>
      <c r="G818" s="10"/>
      <c r="I818" s="10"/>
      <c r="J818" s="56">
        <v>0</v>
      </c>
      <c r="K818" s="56">
        <v>0</v>
      </c>
      <c r="M818" s="10"/>
      <c r="N818" s="10"/>
      <c r="O818" s="10"/>
      <c r="Q818" s="10"/>
      <c r="R818" s="10"/>
      <c r="S818" s="10"/>
      <c r="U818" s="10"/>
      <c r="V818" s="10"/>
      <c r="W818" s="10"/>
      <c r="Y818" s="10"/>
      <c r="Z818" s="10"/>
      <c r="AA818" s="10"/>
    </row>
    <row r="819" spans="1:27" ht="12.75">
      <c r="A819" s="50">
        <v>38065</v>
      </c>
      <c r="B819" s="51">
        <v>0.2555555555555556</v>
      </c>
      <c r="C819" s="51">
        <v>0.7618055555555556</v>
      </c>
      <c r="E819" s="10"/>
      <c r="F819" s="10"/>
      <c r="G819" s="10"/>
      <c r="I819" s="10"/>
      <c r="J819" s="56">
        <v>0</v>
      </c>
      <c r="K819" s="56">
        <v>0</v>
      </c>
      <c r="M819" s="10"/>
      <c r="N819" s="10"/>
      <c r="O819" s="10"/>
      <c r="Q819" s="10"/>
      <c r="R819" s="10"/>
      <c r="S819" s="10"/>
      <c r="U819" s="10"/>
      <c r="V819" s="10"/>
      <c r="W819" s="10"/>
      <c r="Y819" s="10"/>
      <c r="Z819" s="10"/>
      <c r="AA819" s="10"/>
    </row>
    <row r="820" spans="1:27" ht="12.75">
      <c r="A820" s="50">
        <v>38066</v>
      </c>
      <c r="B820" s="51">
        <v>0.25416666666666665</v>
      </c>
      <c r="C820" s="51">
        <v>0.7631944444444444</v>
      </c>
      <c r="E820" s="10"/>
      <c r="F820" s="10"/>
      <c r="G820" s="10"/>
      <c r="I820" s="10"/>
      <c r="J820" s="56">
        <v>0</v>
      </c>
      <c r="K820" s="56">
        <v>0</v>
      </c>
      <c r="M820" s="10"/>
      <c r="N820" s="10"/>
      <c r="O820" s="10"/>
      <c r="Q820" s="10"/>
      <c r="R820" s="10"/>
      <c r="S820" s="10"/>
      <c r="U820" s="10"/>
      <c r="V820" s="10"/>
      <c r="W820" s="10"/>
      <c r="Y820" s="10"/>
      <c r="Z820" s="10"/>
      <c r="AA820" s="10"/>
    </row>
    <row r="821" spans="1:27" ht="12.75">
      <c r="A821" s="50">
        <v>38067</v>
      </c>
      <c r="B821" s="51">
        <v>0.2520833333333333</v>
      </c>
      <c r="C821" s="51">
        <v>0.7645833333333334</v>
      </c>
      <c r="E821" s="10"/>
      <c r="F821" s="10"/>
      <c r="G821" s="10"/>
      <c r="I821" s="10"/>
      <c r="J821" s="56">
        <v>0</v>
      </c>
      <c r="K821" s="56">
        <v>0</v>
      </c>
      <c r="M821" s="10"/>
      <c r="N821" s="10"/>
      <c r="O821" s="10"/>
      <c r="Q821" s="10"/>
      <c r="R821" s="10"/>
      <c r="S821" s="10"/>
      <c r="U821" s="10"/>
      <c r="V821" s="10"/>
      <c r="W821" s="10"/>
      <c r="Y821" s="10"/>
      <c r="Z821" s="10"/>
      <c r="AA821" s="10"/>
    </row>
    <row r="822" spans="1:27" ht="12.75">
      <c r="A822" s="50">
        <v>38068</v>
      </c>
      <c r="B822" s="51">
        <v>0.25069444444444444</v>
      </c>
      <c r="C822" s="51">
        <v>0.7652777777777778</v>
      </c>
      <c r="E822" s="10"/>
      <c r="F822" s="10"/>
      <c r="G822" s="10"/>
      <c r="I822" s="10"/>
      <c r="J822" s="56">
        <v>0</v>
      </c>
      <c r="K822" s="56">
        <v>0</v>
      </c>
      <c r="M822" s="10"/>
      <c r="N822" s="10"/>
      <c r="O822" s="10"/>
      <c r="Q822" s="10"/>
      <c r="R822" s="10"/>
      <c r="S822" s="10"/>
      <c r="U822" s="10"/>
      <c r="V822" s="10"/>
      <c r="W822" s="10"/>
      <c r="Y822" s="10"/>
      <c r="Z822" s="10"/>
      <c r="AA822" s="10"/>
    </row>
    <row r="823" spans="1:27" ht="12.75">
      <c r="A823" s="50">
        <v>38069</v>
      </c>
      <c r="B823" s="51">
        <v>0.24930555555555556</v>
      </c>
      <c r="C823" s="51">
        <v>0.7666666666666666</v>
      </c>
      <c r="E823" s="10"/>
      <c r="F823" s="10"/>
      <c r="G823" s="10"/>
      <c r="I823" s="10"/>
      <c r="J823" s="56">
        <v>0</v>
      </c>
      <c r="K823" s="56">
        <v>0</v>
      </c>
      <c r="M823" s="10"/>
      <c r="N823" s="10"/>
      <c r="O823" s="10"/>
      <c r="Q823" s="10"/>
      <c r="R823" s="10"/>
      <c r="S823" s="10"/>
      <c r="U823" s="10"/>
      <c r="V823" s="10"/>
      <c r="W823" s="10"/>
      <c r="Y823" s="10"/>
      <c r="Z823" s="10"/>
      <c r="AA823" s="10"/>
    </row>
    <row r="824" spans="1:27" ht="12.75">
      <c r="A824" s="50">
        <v>38070</v>
      </c>
      <c r="B824" s="51">
        <v>0.24722222222222223</v>
      </c>
      <c r="C824" s="51">
        <v>0.7680555555555556</v>
      </c>
      <c r="E824" s="10"/>
      <c r="F824" s="10"/>
      <c r="G824" s="10"/>
      <c r="I824" s="10"/>
      <c r="J824" s="56">
        <v>0</v>
      </c>
      <c r="K824" s="56">
        <v>0</v>
      </c>
      <c r="M824" s="10"/>
      <c r="N824" s="10"/>
      <c r="O824" s="10"/>
      <c r="Q824" s="10"/>
      <c r="R824" s="10"/>
      <c r="S824" s="10"/>
      <c r="U824" s="10"/>
      <c r="V824" s="10"/>
      <c r="W824" s="10"/>
      <c r="Y824" s="10"/>
      <c r="Z824" s="10"/>
      <c r="AA824" s="10"/>
    </row>
    <row r="825" spans="1:27" ht="12.75">
      <c r="A825" s="50">
        <v>38071</v>
      </c>
      <c r="B825" s="51">
        <v>0.24583333333333335</v>
      </c>
      <c r="C825" s="51">
        <v>0.7694444444444444</v>
      </c>
      <c r="E825" s="10"/>
      <c r="F825" s="10"/>
      <c r="G825" s="10"/>
      <c r="I825" s="10"/>
      <c r="J825" s="56">
        <v>0</v>
      </c>
      <c r="K825" s="56">
        <v>0</v>
      </c>
      <c r="M825" s="10"/>
      <c r="N825" s="10"/>
      <c r="O825" s="10"/>
      <c r="Q825" s="10"/>
      <c r="R825" s="10"/>
      <c r="S825" s="10"/>
      <c r="U825" s="10"/>
      <c r="V825" s="10"/>
      <c r="W825" s="10"/>
      <c r="Y825" s="10"/>
      <c r="Z825" s="10"/>
      <c r="AA825" s="10"/>
    </row>
    <row r="826" spans="1:27" ht="12.75">
      <c r="A826" s="50">
        <v>38072</v>
      </c>
      <c r="B826" s="51">
        <v>0.24444444444444446</v>
      </c>
      <c r="C826" s="51">
        <v>0.7708333333333334</v>
      </c>
      <c r="E826" s="10"/>
      <c r="F826" s="10"/>
      <c r="G826" s="10"/>
      <c r="I826" s="10"/>
      <c r="J826" s="56">
        <v>0</v>
      </c>
      <c r="K826" s="56">
        <v>0</v>
      </c>
      <c r="M826" s="10"/>
      <c r="N826" s="10"/>
      <c r="O826" s="10"/>
      <c r="Q826" s="10"/>
      <c r="R826" s="10"/>
      <c r="S826" s="10"/>
      <c r="U826" s="10"/>
      <c r="V826" s="10"/>
      <c r="W826" s="10"/>
      <c r="Y826" s="10"/>
      <c r="Z826" s="10"/>
      <c r="AA826" s="10"/>
    </row>
    <row r="827" spans="1:27" ht="12.75">
      <c r="A827" s="50">
        <v>38073</v>
      </c>
      <c r="B827" s="51">
        <v>0.2423611111111111</v>
      </c>
      <c r="C827" s="51">
        <v>0.7715277777777777</v>
      </c>
      <c r="E827" s="10"/>
      <c r="F827" s="10"/>
      <c r="G827" s="10"/>
      <c r="I827" s="10"/>
      <c r="J827" s="56">
        <v>0</v>
      </c>
      <c r="K827" s="56">
        <v>0</v>
      </c>
      <c r="M827" s="10"/>
      <c r="N827" s="10"/>
      <c r="O827" s="10"/>
      <c r="Q827" s="10"/>
      <c r="R827" s="10"/>
      <c r="S827" s="10"/>
      <c r="U827" s="10"/>
      <c r="V827" s="10"/>
      <c r="W827" s="10"/>
      <c r="Y827" s="10"/>
      <c r="Z827" s="10"/>
      <c r="AA827" s="10"/>
    </row>
    <row r="828" spans="1:27" ht="12.75">
      <c r="A828" s="50">
        <v>38074</v>
      </c>
      <c r="B828" s="51">
        <v>0.24097222222222223</v>
      </c>
      <c r="C828" s="51">
        <v>0.7729166666666667</v>
      </c>
      <c r="E828" s="10"/>
      <c r="F828" s="10"/>
      <c r="G828" s="10"/>
      <c r="I828" s="10"/>
      <c r="J828" s="56">
        <v>0</v>
      </c>
      <c r="K828" s="56">
        <v>0</v>
      </c>
      <c r="M828" s="10"/>
      <c r="N828" s="10"/>
      <c r="O828" s="10"/>
      <c r="Q828" s="10"/>
      <c r="R828" s="10"/>
      <c r="S828" s="10"/>
      <c r="U828" s="10"/>
      <c r="V828" s="10"/>
      <c r="W828" s="10"/>
      <c r="Y828" s="10"/>
      <c r="Z828" s="10"/>
      <c r="AA828" s="10"/>
    </row>
    <row r="829" spans="1:27" ht="12.75">
      <c r="A829" s="50">
        <v>38075</v>
      </c>
      <c r="B829" s="51">
        <v>0.2388888888888889</v>
      </c>
      <c r="C829" s="51">
        <v>0.7743055555555555</v>
      </c>
      <c r="E829" s="10"/>
      <c r="F829" s="10"/>
      <c r="G829" s="10"/>
      <c r="I829" s="10"/>
      <c r="J829" s="56">
        <v>0</v>
      </c>
      <c r="K829" s="56">
        <v>0</v>
      </c>
      <c r="M829" s="10"/>
      <c r="N829" s="10"/>
      <c r="O829" s="10"/>
      <c r="Q829" s="10"/>
      <c r="R829" s="10"/>
      <c r="S829" s="10"/>
      <c r="U829" s="10"/>
      <c r="V829" s="10"/>
      <c r="W829" s="10"/>
      <c r="Y829" s="10"/>
      <c r="Z829" s="10"/>
      <c r="AA829" s="10"/>
    </row>
    <row r="830" spans="1:27" ht="12.75">
      <c r="A830" s="50">
        <v>38076</v>
      </c>
      <c r="B830" s="51">
        <v>0.2375</v>
      </c>
      <c r="C830" s="51">
        <v>0.7756944444444445</v>
      </c>
      <c r="E830" s="10"/>
      <c r="F830" s="10"/>
      <c r="G830" s="10"/>
      <c r="I830" s="10"/>
      <c r="J830" s="56">
        <v>0</v>
      </c>
      <c r="K830" s="56">
        <v>0</v>
      </c>
      <c r="M830" s="10"/>
      <c r="N830" s="10"/>
      <c r="O830" s="10"/>
      <c r="Q830" s="10"/>
      <c r="R830" s="10"/>
      <c r="S830" s="10"/>
      <c r="U830" s="10"/>
      <c r="V830" s="10"/>
      <c r="W830" s="10"/>
      <c r="Y830" s="10"/>
      <c r="Z830" s="10"/>
      <c r="AA830" s="10"/>
    </row>
    <row r="831" spans="1:27" ht="12.75">
      <c r="A831" s="50">
        <v>38077</v>
      </c>
      <c r="B831" s="51">
        <v>0.3194444444444445</v>
      </c>
      <c r="C831" s="51">
        <v>0.8597222222222222</v>
      </c>
      <c r="E831" s="10"/>
      <c r="F831" s="10"/>
      <c r="G831" s="10"/>
      <c r="I831" s="10"/>
      <c r="J831" s="56">
        <v>0</v>
      </c>
      <c r="K831" s="56">
        <v>0</v>
      </c>
      <c r="M831" s="10"/>
      <c r="N831" s="10"/>
      <c r="O831" s="10"/>
      <c r="Q831" s="10"/>
      <c r="R831" s="10"/>
      <c r="S831" s="10"/>
      <c r="U831" s="10"/>
      <c r="V831" s="10"/>
      <c r="W831" s="10"/>
      <c r="Y831" s="10"/>
      <c r="Z831" s="10"/>
      <c r="AA831" s="10"/>
    </row>
    <row r="832" spans="1:27" ht="12.75">
      <c r="A832" s="50">
        <v>38078</v>
      </c>
      <c r="B832" s="51">
        <v>0.31736111111111115</v>
      </c>
      <c r="C832" s="51">
        <v>0.8611111111111112</v>
      </c>
      <c r="E832" s="10"/>
      <c r="F832" s="10"/>
      <c r="G832" s="10"/>
      <c r="I832" s="10"/>
      <c r="J832" s="56">
        <v>0</v>
      </c>
      <c r="K832" s="56">
        <v>0</v>
      </c>
      <c r="M832" s="10"/>
      <c r="N832" s="10"/>
      <c r="O832" s="10"/>
      <c r="Q832" s="10"/>
      <c r="R832" s="10"/>
      <c r="S832" s="10"/>
      <c r="U832" s="10"/>
      <c r="V832" s="10"/>
      <c r="W832" s="10"/>
      <c r="Y832" s="10"/>
      <c r="Z832" s="10"/>
      <c r="AA832" s="10"/>
    </row>
    <row r="833" spans="1:27" ht="12.75">
      <c r="A833" s="50">
        <v>38079</v>
      </c>
      <c r="B833" s="51">
        <v>0.3159722222222222</v>
      </c>
      <c r="C833" s="51">
        <v>0.8625</v>
      </c>
      <c r="E833" s="10"/>
      <c r="F833" s="10"/>
      <c r="G833" s="10"/>
      <c r="I833" s="10"/>
      <c r="J833" s="56">
        <v>0</v>
      </c>
      <c r="K833" s="56">
        <v>0</v>
      </c>
      <c r="M833" s="10"/>
      <c r="N833" s="10"/>
      <c r="O833" s="10"/>
      <c r="Q833" s="10"/>
      <c r="R833" s="10"/>
      <c r="S833" s="10"/>
      <c r="U833" s="10"/>
      <c r="V833" s="10"/>
      <c r="W833" s="10"/>
      <c r="Y833" s="10"/>
      <c r="Z833" s="10"/>
      <c r="AA833" s="10"/>
    </row>
    <row r="834" spans="1:27" ht="12.75">
      <c r="A834" s="50">
        <v>38080</v>
      </c>
      <c r="B834" s="51">
        <v>0.3145833333333333</v>
      </c>
      <c r="C834" s="51">
        <v>0.8638888888888889</v>
      </c>
      <c r="E834" s="10"/>
      <c r="F834" s="10"/>
      <c r="G834" s="10"/>
      <c r="I834" s="10"/>
      <c r="J834" s="56">
        <v>0</v>
      </c>
      <c r="K834" s="56">
        <v>0</v>
      </c>
      <c r="M834" s="10"/>
      <c r="N834" s="10"/>
      <c r="O834" s="10"/>
      <c r="Q834" s="10"/>
      <c r="R834" s="10"/>
      <c r="S834" s="10"/>
      <c r="U834" s="10"/>
      <c r="V834" s="10"/>
      <c r="W834" s="10"/>
      <c r="Y834" s="10"/>
      <c r="Z834" s="10"/>
      <c r="AA834" s="10"/>
    </row>
    <row r="835" spans="1:27" ht="12.75">
      <c r="A835" s="50">
        <v>38081</v>
      </c>
      <c r="B835" s="51">
        <v>0.3125</v>
      </c>
      <c r="C835" s="51">
        <v>0.8645833333333333</v>
      </c>
      <c r="E835" s="10"/>
      <c r="F835" s="10"/>
      <c r="G835" s="10"/>
      <c r="I835" s="10"/>
      <c r="J835" s="56">
        <v>0</v>
      </c>
      <c r="K835" s="56">
        <v>0</v>
      </c>
      <c r="M835" s="10"/>
      <c r="N835" s="10"/>
      <c r="O835" s="10"/>
      <c r="Q835" s="10"/>
      <c r="R835" s="10"/>
      <c r="S835" s="10"/>
      <c r="U835" s="10"/>
      <c r="V835" s="10"/>
      <c r="W835" s="10"/>
      <c r="Y835" s="10"/>
      <c r="Z835" s="10"/>
      <c r="AA835" s="10"/>
    </row>
    <row r="836" spans="1:27" ht="12.75">
      <c r="A836" s="50">
        <v>38082</v>
      </c>
      <c r="B836" s="51">
        <v>0.3111111111111111</v>
      </c>
      <c r="C836" s="51">
        <v>0.8659722222222223</v>
      </c>
      <c r="E836" s="10"/>
      <c r="F836" s="10"/>
      <c r="G836" s="10"/>
      <c r="I836" s="10"/>
      <c r="J836" s="56">
        <v>0</v>
      </c>
      <c r="K836" s="56">
        <v>0</v>
      </c>
      <c r="M836" s="10"/>
      <c r="N836" s="10"/>
      <c r="O836" s="10"/>
      <c r="Q836" s="10"/>
      <c r="R836" s="10"/>
      <c r="S836" s="10"/>
      <c r="U836" s="10"/>
      <c r="V836" s="10"/>
      <c r="W836" s="10"/>
      <c r="Y836" s="10"/>
      <c r="Z836" s="10"/>
      <c r="AA836" s="10"/>
    </row>
    <row r="837" spans="1:27" ht="12.75">
      <c r="A837" s="50">
        <v>38083</v>
      </c>
      <c r="B837" s="51">
        <v>0.30972222222222223</v>
      </c>
      <c r="C837" s="51">
        <v>0.867361111111111</v>
      </c>
      <c r="E837" s="10"/>
      <c r="F837" s="10"/>
      <c r="G837" s="10"/>
      <c r="I837" s="10"/>
      <c r="J837" s="56">
        <v>0</v>
      </c>
      <c r="K837" s="56">
        <v>0</v>
      </c>
      <c r="M837" s="10"/>
      <c r="N837" s="10"/>
      <c r="O837" s="10"/>
      <c r="Q837" s="10"/>
      <c r="R837" s="10"/>
      <c r="S837" s="10"/>
      <c r="U837" s="10"/>
      <c r="V837" s="10"/>
      <c r="W837" s="10"/>
      <c r="Y837" s="10"/>
      <c r="Z837" s="10"/>
      <c r="AA837" s="10"/>
    </row>
    <row r="838" spans="1:27" ht="12.75">
      <c r="A838" s="50">
        <v>38084</v>
      </c>
      <c r="B838" s="51">
        <v>0.3076388888888889</v>
      </c>
      <c r="C838" s="51">
        <v>0.86875</v>
      </c>
      <c r="E838" s="10"/>
      <c r="F838" s="10"/>
      <c r="G838" s="10"/>
      <c r="I838" s="10"/>
      <c r="J838" s="56">
        <v>0</v>
      </c>
      <c r="K838" s="56">
        <v>0</v>
      </c>
      <c r="M838" s="10"/>
      <c r="N838" s="10"/>
      <c r="O838" s="10"/>
      <c r="Q838" s="10"/>
      <c r="R838" s="10"/>
      <c r="S838" s="10"/>
      <c r="U838" s="10"/>
      <c r="V838" s="10"/>
      <c r="W838" s="10"/>
      <c r="Y838" s="10"/>
      <c r="Z838" s="10"/>
      <c r="AA838" s="10"/>
    </row>
    <row r="839" spans="1:27" ht="12.75">
      <c r="A839" s="50">
        <v>38085</v>
      </c>
      <c r="B839" s="51">
        <v>0.30625</v>
      </c>
      <c r="C839" s="51">
        <v>0.8694444444444445</v>
      </c>
      <c r="E839" s="10"/>
      <c r="F839" s="10"/>
      <c r="G839" s="10"/>
      <c r="I839" s="10"/>
      <c r="J839" s="56">
        <v>0</v>
      </c>
      <c r="K839" s="56">
        <v>0</v>
      </c>
      <c r="M839" s="10"/>
      <c r="N839" s="10"/>
      <c r="O839" s="10"/>
      <c r="Q839" s="10"/>
      <c r="R839" s="10"/>
      <c r="S839" s="10"/>
      <c r="U839" s="10"/>
      <c r="V839" s="10"/>
      <c r="W839" s="10"/>
      <c r="Y839" s="10"/>
      <c r="Z839" s="10"/>
      <c r="AA839" s="10"/>
    </row>
    <row r="840" spans="1:27" ht="12.75">
      <c r="A840" s="50">
        <v>38086</v>
      </c>
      <c r="B840" s="51">
        <v>0.30486111111111114</v>
      </c>
      <c r="C840" s="51">
        <v>0.8708333333333332</v>
      </c>
      <c r="E840" s="10"/>
      <c r="F840" s="10"/>
      <c r="G840" s="10"/>
      <c r="I840" s="10"/>
      <c r="J840" s="56">
        <v>0</v>
      </c>
      <c r="K840" s="56">
        <v>0</v>
      </c>
      <c r="M840" s="10"/>
      <c r="N840" s="10"/>
      <c r="O840" s="10"/>
      <c r="Q840" s="10"/>
      <c r="R840" s="10"/>
      <c r="S840" s="10"/>
      <c r="U840" s="10"/>
      <c r="V840" s="10"/>
      <c r="W840" s="10"/>
      <c r="Y840" s="10"/>
      <c r="Z840" s="10"/>
      <c r="AA840" s="10"/>
    </row>
    <row r="841" spans="1:27" ht="12.75">
      <c r="A841" s="50">
        <v>38087</v>
      </c>
      <c r="B841" s="51">
        <v>0.30347222222222225</v>
      </c>
      <c r="C841" s="51">
        <v>0.8722222222222222</v>
      </c>
      <c r="E841" s="10"/>
      <c r="F841" s="10"/>
      <c r="G841" s="10"/>
      <c r="I841" s="10"/>
      <c r="J841" s="56">
        <v>0</v>
      </c>
      <c r="K841" s="56">
        <v>0</v>
      </c>
      <c r="M841" s="10"/>
      <c r="N841" s="10"/>
      <c r="O841" s="10"/>
      <c r="Q841" s="10"/>
      <c r="R841" s="10"/>
      <c r="S841" s="10"/>
      <c r="U841" s="10"/>
      <c r="V841" s="10"/>
      <c r="W841" s="10"/>
      <c r="Y841" s="10"/>
      <c r="Z841" s="10"/>
      <c r="AA841" s="10"/>
    </row>
    <row r="842" spans="1:27" ht="12.75">
      <c r="A842" s="50">
        <v>38088</v>
      </c>
      <c r="B842" s="51">
        <v>0.30138888888888893</v>
      </c>
      <c r="C842" s="51">
        <v>0.873611111111111</v>
      </c>
      <c r="E842" s="10"/>
      <c r="F842" s="10"/>
      <c r="G842" s="10"/>
      <c r="I842" s="10"/>
      <c r="J842" s="56">
        <v>0</v>
      </c>
      <c r="K842" s="56">
        <v>0</v>
      </c>
      <c r="M842" s="10"/>
      <c r="N842" s="10"/>
      <c r="O842" s="10"/>
      <c r="Q842" s="10"/>
      <c r="R842" s="10"/>
      <c r="S842" s="10"/>
      <c r="U842" s="10"/>
      <c r="V842" s="10"/>
      <c r="W842" s="10"/>
      <c r="Y842" s="10"/>
      <c r="Z842" s="10"/>
      <c r="AA842" s="10"/>
    </row>
    <row r="843" spans="1:27" ht="12.75">
      <c r="A843" s="50">
        <v>38089</v>
      </c>
      <c r="B843" s="51">
        <v>0.3</v>
      </c>
      <c r="C843" s="51">
        <v>0.8743055555555556</v>
      </c>
      <c r="E843" s="10"/>
      <c r="F843" s="10"/>
      <c r="G843" s="10"/>
      <c r="I843" s="10"/>
      <c r="J843" s="56">
        <v>0</v>
      </c>
      <c r="K843" s="56">
        <v>0</v>
      </c>
      <c r="M843" s="10"/>
      <c r="N843" s="10"/>
      <c r="O843" s="10"/>
      <c r="Q843" s="10"/>
      <c r="R843" s="10"/>
      <c r="S843" s="10"/>
      <c r="U843" s="10"/>
      <c r="V843" s="10"/>
      <c r="W843" s="10"/>
      <c r="Y843" s="10"/>
      <c r="Z843" s="10"/>
      <c r="AA843" s="10"/>
    </row>
    <row r="844" spans="1:27" ht="12.75">
      <c r="A844" s="50">
        <v>38090</v>
      </c>
      <c r="B844" s="51">
        <v>0.29861111111111116</v>
      </c>
      <c r="C844" s="51">
        <v>0.8756944444444443</v>
      </c>
      <c r="E844" s="10"/>
      <c r="F844" s="10"/>
      <c r="G844" s="10"/>
      <c r="I844" s="10"/>
      <c r="J844" s="56">
        <v>0</v>
      </c>
      <c r="K844" s="56">
        <v>0</v>
      </c>
      <c r="M844" s="10"/>
      <c r="N844" s="10"/>
      <c r="O844" s="10"/>
      <c r="Q844" s="10"/>
      <c r="R844" s="10"/>
      <c r="S844" s="10"/>
      <c r="U844" s="10"/>
      <c r="V844" s="10"/>
      <c r="W844" s="10"/>
      <c r="Y844" s="10"/>
      <c r="Z844" s="10"/>
      <c r="AA844" s="10"/>
    </row>
    <row r="845" spans="1:27" ht="12.75">
      <c r="A845" s="50">
        <v>38091</v>
      </c>
      <c r="B845" s="51">
        <v>0.2965277777777778</v>
      </c>
      <c r="C845" s="51">
        <v>0.8770833333333333</v>
      </c>
      <c r="E845" s="10"/>
      <c r="F845" s="10"/>
      <c r="G845" s="10"/>
      <c r="I845" s="10"/>
      <c r="J845" s="56">
        <v>0</v>
      </c>
      <c r="K845" s="56">
        <v>0</v>
      </c>
      <c r="M845" s="10"/>
      <c r="N845" s="10"/>
      <c r="O845" s="10"/>
      <c r="Q845" s="10"/>
      <c r="R845" s="10"/>
      <c r="S845" s="10"/>
      <c r="U845" s="10"/>
      <c r="V845" s="10"/>
      <c r="W845" s="10"/>
      <c r="Y845" s="10"/>
      <c r="Z845" s="10"/>
      <c r="AA845" s="10"/>
    </row>
    <row r="846" spans="1:27" ht="12.75">
      <c r="A846" s="50">
        <v>38092</v>
      </c>
      <c r="B846" s="51">
        <v>0.2951388888888889</v>
      </c>
      <c r="C846" s="51">
        <v>0.8784722222222221</v>
      </c>
      <c r="E846" s="10"/>
      <c r="F846" s="10"/>
      <c r="G846" s="10"/>
      <c r="I846" s="10"/>
      <c r="J846" s="56">
        <v>0</v>
      </c>
      <c r="K846" s="56">
        <v>0</v>
      </c>
      <c r="M846" s="10"/>
      <c r="N846" s="10"/>
      <c r="O846" s="10"/>
      <c r="Q846" s="10"/>
      <c r="R846" s="10"/>
      <c r="S846" s="10"/>
      <c r="U846" s="10"/>
      <c r="V846" s="10"/>
      <c r="W846" s="10"/>
      <c r="Y846" s="10"/>
      <c r="Z846" s="10"/>
      <c r="AA846" s="10"/>
    </row>
    <row r="847" spans="1:27" ht="12.75">
      <c r="A847" s="50">
        <v>38093</v>
      </c>
      <c r="B847" s="51">
        <v>0.29375</v>
      </c>
      <c r="C847" s="51">
        <v>0.8791666666666667</v>
      </c>
      <c r="E847" s="10"/>
      <c r="F847" s="10"/>
      <c r="G847" s="10"/>
      <c r="I847" s="10"/>
      <c r="J847" s="56">
        <v>0</v>
      </c>
      <c r="K847" s="56">
        <v>0</v>
      </c>
      <c r="M847" s="10"/>
      <c r="N847" s="10"/>
      <c r="O847" s="10"/>
      <c r="Q847" s="10"/>
      <c r="R847" s="10"/>
      <c r="S847" s="10"/>
      <c r="U847" s="10"/>
      <c r="V847" s="10"/>
      <c r="W847" s="10"/>
      <c r="Y847" s="10"/>
      <c r="Z847" s="10"/>
      <c r="AA847" s="10"/>
    </row>
    <row r="848" spans="1:27" ht="12.75">
      <c r="A848" s="50">
        <v>38094</v>
      </c>
      <c r="B848" s="51">
        <v>0.2923611111111111</v>
      </c>
      <c r="C848" s="51">
        <v>0.8805555555555555</v>
      </c>
      <c r="E848" s="10"/>
      <c r="F848" s="10"/>
      <c r="G848" s="10"/>
      <c r="I848" s="10"/>
      <c r="J848" s="56">
        <v>0</v>
      </c>
      <c r="K848" s="56">
        <v>0</v>
      </c>
      <c r="M848" s="10"/>
      <c r="N848" s="10"/>
      <c r="O848" s="10"/>
      <c r="Q848" s="10"/>
      <c r="R848" s="10"/>
      <c r="S848" s="10"/>
      <c r="U848" s="10"/>
      <c r="V848" s="10"/>
      <c r="W848" s="10"/>
      <c r="Y848" s="10"/>
      <c r="Z848" s="10"/>
      <c r="AA848" s="10"/>
    </row>
    <row r="849" spans="1:27" ht="12.75">
      <c r="A849" s="50">
        <v>38095</v>
      </c>
      <c r="B849" s="51">
        <v>0.29097222222222224</v>
      </c>
      <c r="C849" s="51">
        <v>0.8819444444444444</v>
      </c>
      <c r="E849" s="10"/>
      <c r="F849" s="10"/>
      <c r="G849" s="10"/>
      <c r="I849" s="10"/>
      <c r="J849" s="56">
        <v>0</v>
      </c>
      <c r="K849" s="56">
        <v>0</v>
      </c>
      <c r="M849" s="10"/>
      <c r="N849" s="10"/>
      <c r="O849" s="10"/>
      <c r="Q849" s="10"/>
      <c r="R849" s="10"/>
      <c r="S849" s="10"/>
      <c r="U849" s="10"/>
      <c r="V849" s="10"/>
      <c r="W849" s="10"/>
      <c r="Y849" s="10"/>
      <c r="Z849" s="10"/>
      <c r="AA849" s="10"/>
    </row>
    <row r="850" spans="1:27" ht="12.75">
      <c r="A850" s="50">
        <v>38096</v>
      </c>
      <c r="B850" s="51">
        <v>0.2888888888888889</v>
      </c>
      <c r="C850" s="51">
        <v>0.8833333333333333</v>
      </c>
      <c r="E850" s="10"/>
      <c r="F850" s="10"/>
      <c r="G850" s="10"/>
      <c r="I850" s="10"/>
      <c r="J850" s="56">
        <v>0</v>
      </c>
      <c r="K850" s="56">
        <v>0</v>
      </c>
      <c r="M850" s="10"/>
      <c r="N850" s="10"/>
      <c r="O850" s="10"/>
      <c r="Q850" s="10"/>
      <c r="R850" s="10"/>
      <c r="S850" s="10"/>
      <c r="U850" s="10"/>
      <c r="V850" s="10"/>
      <c r="W850" s="10"/>
      <c r="Y850" s="10"/>
      <c r="Z850" s="10"/>
      <c r="AA850" s="10"/>
    </row>
    <row r="851" spans="1:27" ht="12.75">
      <c r="A851" s="50">
        <v>38097</v>
      </c>
      <c r="B851" s="51">
        <v>0.2875</v>
      </c>
      <c r="C851" s="51">
        <v>0.8840277777777776</v>
      </c>
      <c r="E851" s="10"/>
      <c r="F851" s="10"/>
      <c r="G851" s="10"/>
      <c r="I851" s="10"/>
      <c r="J851" s="56">
        <v>0</v>
      </c>
      <c r="K851" s="56">
        <v>0</v>
      </c>
      <c r="M851" s="10"/>
      <c r="N851" s="10"/>
      <c r="O851" s="10"/>
      <c r="Q851" s="10"/>
      <c r="R851" s="10"/>
      <c r="S851" s="10"/>
      <c r="U851" s="10"/>
      <c r="V851" s="10"/>
      <c r="W851" s="10"/>
      <c r="Y851" s="10"/>
      <c r="Z851" s="10"/>
      <c r="AA851" s="10"/>
    </row>
    <row r="852" spans="1:27" ht="12.75">
      <c r="A852" s="50">
        <v>38098</v>
      </c>
      <c r="B852" s="51">
        <v>0.28611111111111115</v>
      </c>
      <c r="C852" s="51">
        <v>0.8854166666666666</v>
      </c>
      <c r="E852" s="10"/>
      <c r="F852" s="10"/>
      <c r="G852" s="10"/>
      <c r="I852" s="10"/>
      <c r="J852" s="56">
        <v>0</v>
      </c>
      <c r="K852" s="56">
        <v>0</v>
      </c>
      <c r="M852" s="10"/>
      <c r="N852" s="10"/>
      <c r="O852" s="10"/>
      <c r="Q852" s="10"/>
      <c r="R852" s="10"/>
      <c r="S852" s="10"/>
      <c r="U852" s="10"/>
      <c r="V852" s="10"/>
      <c r="W852" s="10"/>
      <c r="Y852" s="10"/>
      <c r="Z852" s="10"/>
      <c r="AA852" s="10"/>
    </row>
    <row r="853" spans="1:27" ht="12.75">
      <c r="A853" s="50">
        <v>38099</v>
      </c>
      <c r="B853" s="51">
        <v>0.2847222222222222</v>
      </c>
      <c r="C853" s="51">
        <v>0.8868055555555556</v>
      </c>
      <c r="E853" s="10"/>
      <c r="F853" s="10"/>
      <c r="G853" s="10"/>
      <c r="I853" s="10"/>
      <c r="J853" s="56">
        <v>0</v>
      </c>
      <c r="K853" s="56">
        <v>0</v>
      </c>
      <c r="M853" s="10"/>
      <c r="N853" s="10"/>
      <c r="O853" s="10"/>
      <c r="Q853" s="10"/>
      <c r="R853" s="10"/>
      <c r="S853" s="10"/>
      <c r="U853" s="10"/>
      <c r="V853" s="10"/>
      <c r="W853" s="10"/>
      <c r="Y853" s="10"/>
      <c r="Z853" s="10"/>
      <c r="AA853" s="10"/>
    </row>
    <row r="854" spans="1:27" ht="12.75">
      <c r="A854" s="50">
        <v>38100</v>
      </c>
      <c r="B854" s="51">
        <v>0.2833333333333333</v>
      </c>
      <c r="C854" s="51">
        <v>0.8881944444444444</v>
      </c>
      <c r="E854" s="10"/>
      <c r="F854" s="10"/>
      <c r="G854" s="10"/>
      <c r="I854" s="10"/>
      <c r="J854" s="56">
        <v>0</v>
      </c>
      <c r="K854" s="56">
        <v>0</v>
      </c>
      <c r="M854" s="10"/>
      <c r="N854" s="10"/>
      <c r="O854" s="10"/>
      <c r="Q854" s="10"/>
      <c r="R854" s="10"/>
      <c r="S854" s="10"/>
      <c r="U854" s="10"/>
      <c r="V854" s="10"/>
      <c r="W854" s="10"/>
      <c r="Y854" s="10"/>
      <c r="Z854" s="10"/>
      <c r="AA854" s="10"/>
    </row>
    <row r="855" spans="1:27" ht="12.75">
      <c r="A855" s="50">
        <v>38101</v>
      </c>
      <c r="B855" s="51">
        <v>0.28194444444444444</v>
      </c>
      <c r="C855" s="51">
        <v>0.8888888888888888</v>
      </c>
      <c r="E855" s="10"/>
      <c r="F855" s="10"/>
      <c r="G855" s="10"/>
      <c r="I855" s="10"/>
      <c r="J855" s="56">
        <v>0</v>
      </c>
      <c r="K855" s="56">
        <v>0</v>
      </c>
      <c r="M855" s="10"/>
      <c r="N855" s="10"/>
      <c r="O855" s="10"/>
      <c r="Q855" s="10"/>
      <c r="R855" s="10"/>
      <c r="S855" s="10"/>
      <c r="U855" s="10"/>
      <c r="V855" s="10"/>
      <c r="W855" s="10"/>
      <c r="Y855" s="10"/>
      <c r="Z855" s="10"/>
      <c r="AA855" s="10"/>
    </row>
    <row r="856" spans="1:27" ht="12.75">
      <c r="A856" s="50">
        <v>38102</v>
      </c>
      <c r="B856" s="51">
        <v>0.28055555555555556</v>
      </c>
      <c r="C856" s="51">
        <v>0.8902777777777777</v>
      </c>
      <c r="E856" s="10"/>
      <c r="F856" s="10"/>
      <c r="G856" s="10"/>
      <c r="I856" s="10"/>
      <c r="J856" s="56">
        <v>0</v>
      </c>
      <c r="K856" s="56">
        <v>0</v>
      </c>
      <c r="M856" s="10"/>
      <c r="N856" s="10"/>
      <c r="O856" s="10"/>
      <c r="Q856" s="10"/>
      <c r="R856" s="10"/>
      <c r="S856" s="10"/>
      <c r="U856" s="10"/>
      <c r="V856" s="10"/>
      <c r="W856" s="10"/>
      <c r="Y856" s="10"/>
      <c r="Z856" s="10"/>
      <c r="AA856" s="10"/>
    </row>
    <row r="857" spans="1:27" ht="12.75">
      <c r="A857" s="50">
        <v>38103</v>
      </c>
      <c r="B857" s="51">
        <v>0.2791666666666667</v>
      </c>
      <c r="C857" s="51">
        <v>0.8916666666666666</v>
      </c>
      <c r="E857" s="10"/>
      <c r="F857" s="10"/>
      <c r="G857" s="10"/>
      <c r="I857" s="10"/>
      <c r="J857" s="56">
        <v>0</v>
      </c>
      <c r="K857" s="56">
        <v>0</v>
      </c>
      <c r="M857" s="10"/>
      <c r="N857" s="10"/>
      <c r="O857" s="10"/>
      <c r="Q857" s="10"/>
      <c r="R857" s="10"/>
      <c r="S857" s="10"/>
      <c r="U857" s="10"/>
      <c r="V857" s="10"/>
      <c r="W857" s="10"/>
      <c r="Y857" s="10"/>
      <c r="Z857" s="10"/>
      <c r="AA857" s="10"/>
    </row>
    <row r="858" spans="1:27" ht="12.75">
      <c r="A858" s="50">
        <v>38104</v>
      </c>
      <c r="B858" s="51">
        <v>0.2777777777777778</v>
      </c>
      <c r="C858" s="51">
        <v>0.8930555555555555</v>
      </c>
      <c r="E858" s="10"/>
      <c r="F858" s="10"/>
      <c r="G858" s="10"/>
      <c r="I858" s="10"/>
      <c r="J858" s="56">
        <v>0</v>
      </c>
      <c r="K858" s="56">
        <v>0</v>
      </c>
      <c r="M858" s="10"/>
      <c r="N858" s="10"/>
      <c r="O858" s="10"/>
      <c r="Q858" s="10"/>
      <c r="R858" s="10"/>
      <c r="S858" s="10"/>
      <c r="U858" s="10"/>
      <c r="V858" s="10"/>
      <c r="W858" s="10"/>
      <c r="Y858" s="10"/>
      <c r="Z858" s="10"/>
      <c r="AA858" s="10"/>
    </row>
    <row r="859" spans="1:27" ht="12.75">
      <c r="A859" s="50">
        <v>38105</v>
      </c>
      <c r="B859" s="51">
        <v>0.27569444444444446</v>
      </c>
      <c r="C859" s="51">
        <v>0.89375</v>
      </c>
      <c r="E859" s="10"/>
      <c r="F859" s="10"/>
      <c r="G859" s="10"/>
      <c r="I859" s="10"/>
      <c r="J859" s="56">
        <v>0</v>
      </c>
      <c r="K859" s="56">
        <v>0</v>
      </c>
      <c r="M859" s="10"/>
      <c r="N859" s="10"/>
      <c r="O859" s="10"/>
      <c r="Q859" s="10"/>
      <c r="R859" s="10"/>
      <c r="S859" s="10"/>
      <c r="U859" s="10"/>
      <c r="V859" s="10"/>
      <c r="W859" s="10"/>
      <c r="Y859" s="10"/>
      <c r="Z859" s="10"/>
      <c r="AA859" s="10"/>
    </row>
    <row r="860" spans="1:27" ht="12.75">
      <c r="A860" s="50">
        <v>38106</v>
      </c>
      <c r="B860" s="51">
        <v>0.2743055555555555</v>
      </c>
      <c r="C860" s="51">
        <v>0.8951388888888889</v>
      </c>
      <c r="E860" s="10"/>
      <c r="F860" s="10"/>
      <c r="G860" s="10"/>
      <c r="I860" s="10"/>
      <c r="J860" s="56">
        <v>0</v>
      </c>
      <c r="K860" s="56">
        <v>0</v>
      </c>
      <c r="M860" s="10"/>
      <c r="N860" s="10"/>
      <c r="O860" s="10"/>
      <c r="Q860" s="10"/>
      <c r="R860" s="10"/>
      <c r="S860" s="10"/>
      <c r="U860" s="10"/>
      <c r="V860" s="10"/>
      <c r="W860" s="10"/>
      <c r="Y860" s="10"/>
      <c r="Z860" s="10"/>
      <c r="AA860" s="10"/>
    </row>
    <row r="861" spans="1:27" ht="12.75">
      <c r="A861" s="50">
        <v>38107</v>
      </c>
      <c r="B861" s="51">
        <v>0.2729166666666667</v>
      </c>
      <c r="C861" s="51">
        <v>0.8965277777777777</v>
      </c>
      <c r="E861" s="10"/>
      <c r="F861" s="10"/>
      <c r="G861" s="10"/>
      <c r="I861" s="10"/>
      <c r="J861" s="56">
        <v>0</v>
      </c>
      <c r="K861" s="56">
        <v>0</v>
      </c>
      <c r="M861" s="10"/>
      <c r="N861" s="10"/>
      <c r="O861" s="10"/>
      <c r="Q861" s="10"/>
      <c r="R861" s="10"/>
      <c r="S861" s="10"/>
      <c r="U861" s="10"/>
      <c r="V861" s="10"/>
      <c r="W861" s="10"/>
      <c r="Y861" s="10"/>
      <c r="Z861" s="10"/>
      <c r="AA861" s="10"/>
    </row>
    <row r="862" spans="1:27" ht="12.75">
      <c r="A862" s="50">
        <v>38108</v>
      </c>
      <c r="B862" s="51">
        <v>0.2722222222222222</v>
      </c>
      <c r="C862" s="51">
        <v>0.8972222222222223</v>
      </c>
      <c r="E862" s="10"/>
      <c r="F862" s="10"/>
      <c r="G862" s="10"/>
      <c r="I862" s="10"/>
      <c r="J862" s="56">
        <v>0</v>
      </c>
      <c r="K862" s="56">
        <v>0</v>
      </c>
      <c r="M862" s="10"/>
      <c r="N862" s="10"/>
      <c r="O862" s="10"/>
      <c r="Q862" s="10"/>
      <c r="R862" s="10"/>
      <c r="S862" s="10"/>
      <c r="U862" s="10"/>
      <c r="V862" s="10"/>
      <c r="W862" s="10"/>
      <c r="Y862" s="10"/>
      <c r="Z862" s="10"/>
      <c r="AA862" s="10"/>
    </row>
    <row r="863" spans="1:27" ht="12.75">
      <c r="A863" s="50">
        <v>38109</v>
      </c>
      <c r="B863" s="51">
        <v>0.2708333333333333</v>
      </c>
      <c r="C863" s="51">
        <v>0.898611111111111</v>
      </c>
      <c r="E863" s="10"/>
      <c r="F863" s="10"/>
      <c r="G863" s="10"/>
      <c r="I863" s="10"/>
      <c r="J863" s="56">
        <v>0</v>
      </c>
      <c r="K863" s="56">
        <v>0</v>
      </c>
      <c r="M863" s="10"/>
      <c r="N863" s="10"/>
      <c r="O863" s="10"/>
      <c r="Q863" s="10"/>
      <c r="R863" s="10"/>
      <c r="S863" s="10"/>
      <c r="U863" s="10"/>
      <c r="V863" s="10"/>
      <c r="W863" s="10"/>
      <c r="Y863" s="10"/>
      <c r="Z863" s="10"/>
      <c r="AA863" s="10"/>
    </row>
    <row r="864" spans="1:27" ht="12.75">
      <c r="A864" s="50">
        <v>38110</v>
      </c>
      <c r="B864" s="51">
        <v>0.26944444444444443</v>
      </c>
      <c r="C864" s="51">
        <v>0.9</v>
      </c>
      <c r="E864" s="10"/>
      <c r="F864" s="10"/>
      <c r="G864" s="10"/>
      <c r="I864" s="10"/>
      <c r="J864" s="56">
        <v>0</v>
      </c>
      <c r="K864" s="56">
        <v>0</v>
      </c>
      <c r="M864" s="10"/>
      <c r="N864" s="10"/>
      <c r="O864" s="10"/>
      <c r="Q864" s="10"/>
      <c r="R864" s="10"/>
      <c r="S864" s="10"/>
      <c r="U864" s="10"/>
      <c r="V864" s="10"/>
      <c r="W864" s="10"/>
      <c r="Y864" s="10"/>
      <c r="Z864" s="10"/>
      <c r="AA864" s="10"/>
    </row>
    <row r="865" spans="1:27" ht="12.75">
      <c r="A865" s="50">
        <v>38111</v>
      </c>
      <c r="B865" s="51">
        <v>0.26805555555555555</v>
      </c>
      <c r="C865" s="51">
        <v>0.9013888888888888</v>
      </c>
      <c r="E865" s="10"/>
      <c r="F865" s="10"/>
      <c r="G865" s="10"/>
      <c r="I865" s="10"/>
      <c r="J865" s="56">
        <v>0</v>
      </c>
      <c r="K865" s="56">
        <v>0</v>
      </c>
      <c r="M865" s="10"/>
      <c r="N865" s="10"/>
      <c r="O865" s="10"/>
      <c r="Q865" s="10"/>
      <c r="R865" s="10"/>
      <c r="S865" s="10"/>
      <c r="U865" s="10"/>
      <c r="V865" s="10"/>
      <c r="W865" s="10"/>
      <c r="Y865" s="10"/>
      <c r="Z865" s="10"/>
      <c r="AA865" s="10"/>
    </row>
    <row r="866" spans="1:27" ht="12.75">
      <c r="A866" s="50">
        <v>38112</v>
      </c>
      <c r="B866" s="51">
        <v>0.26666666666666666</v>
      </c>
      <c r="C866" s="51">
        <v>0.9020833333333332</v>
      </c>
      <c r="E866" s="10"/>
      <c r="F866" s="10"/>
      <c r="G866" s="10"/>
      <c r="I866" s="10"/>
      <c r="J866" s="56">
        <v>0</v>
      </c>
      <c r="K866" s="56">
        <v>0</v>
      </c>
      <c r="M866" s="10"/>
      <c r="N866" s="10"/>
      <c r="O866" s="10"/>
      <c r="Q866" s="10"/>
      <c r="R866" s="10"/>
      <c r="S866" s="10"/>
      <c r="U866" s="10"/>
      <c r="V866" s="10"/>
      <c r="W866" s="10"/>
      <c r="Y866" s="10"/>
      <c r="Z866" s="10"/>
      <c r="AA866" s="10"/>
    </row>
    <row r="867" spans="1:27" ht="12.75">
      <c r="A867" s="50">
        <v>38113</v>
      </c>
      <c r="B867" s="51">
        <v>0.2652777777777778</v>
      </c>
      <c r="C867" s="51">
        <v>0.9034722222222222</v>
      </c>
      <c r="E867" s="10"/>
      <c r="F867" s="10"/>
      <c r="G867" s="10"/>
      <c r="I867" s="10"/>
      <c r="J867" s="56">
        <v>0</v>
      </c>
      <c r="K867" s="56">
        <v>0</v>
      </c>
      <c r="M867" s="10"/>
      <c r="N867" s="10"/>
      <c r="O867" s="10"/>
      <c r="Q867" s="10"/>
      <c r="R867" s="10"/>
      <c r="S867" s="10"/>
      <c r="U867" s="10"/>
      <c r="V867" s="10"/>
      <c r="W867" s="10"/>
      <c r="Y867" s="10"/>
      <c r="Z867" s="10"/>
      <c r="AA867" s="10"/>
    </row>
    <row r="868" spans="1:27" ht="12.75">
      <c r="A868" s="50">
        <v>38114</v>
      </c>
      <c r="B868" s="51">
        <v>0.2638888888888889</v>
      </c>
      <c r="C868" s="51">
        <v>0.904861111111111</v>
      </c>
      <c r="E868" s="10"/>
      <c r="F868" s="10"/>
      <c r="G868" s="10"/>
      <c r="I868" s="10"/>
      <c r="J868" s="56">
        <v>0</v>
      </c>
      <c r="K868" s="56">
        <v>0</v>
      </c>
      <c r="M868" s="10"/>
      <c r="N868" s="10"/>
      <c r="O868" s="10"/>
      <c r="Q868" s="10"/>
      <c r="R868" s="10"/>
      <c r="S868" s="10"/>
      <c r="U868" s="10"/>
      <c r="V868" s="10"/>
      <c r="W868" s="10"/>
      <c r="Y868" s="10"/>
      <c r="Z868" s="10"/>
      <c r="AA868" s="10"/>
    </row>
    <row r="869" spans="1:27" ht="12.75">
      <c r="A869" s="50">
        <v>38115</v>
      </c>
      <c r="B869" s="51">
        <v>0.2625</v>
      </c>
      <c r="C869" s="51">
        <v>0.9055555555555556</v>
      </c>
      <c r="E869" s="10"/>
      <c r="F869" s="10"/>
      <c r="G869" s="10"/>
      <c r="I869" s="10"/>
      <c r="J869" s="56">
        <v>0</v>
      </c>
      <c r="K869" s="56">
        <v>0</v>
      </c>
      <c r="M869" s="10"/>
      <c r="N869" s="10"/>
      <c r="O869" s="10"/>
      <c r="Q869" s="10"/>
      <c r="R869" s="10"/>
      <c r="S869" s="10"/>
      <c r="U869" s="10"/>
      <c r="V869" s="10"/>
      <c r="W869" s="10"/>
      <c r="Y869" s="10"/>
      <c r="Z869" s="10"/>
      <c r="AA869" s="10"/>
    </row>
    <row r="870" spans="1:27" ht="12.75">
      <c r="A870" s="50">
        <v>38116</v>
      </c>
      <c r="B870" s="51">
        <v>0.26180555555555557</v>
      </c>
      <c r="C870" s="51">
        <v>0.9069444444444443</v>
      </c>
      <c r="E870" s="10"/>
      <c r="F870" s="10"/>
      <c r="G870" s="10"/>
      <c r="I870" s="10"/>
      <c r="J870" s="56">
        <v>0</v>
      </c>
      <c r="K870" s="56">
        <v>0</v>
      </c>
      <c r="M870" s="10"/>
      <c r="N870" s="10"/>
      <c r="O870" s="10"/>
      <c r="Q870" s="10"/>
      <c r="R870" s="10"/>
      <c r="S870" s="10"/>
      <c r="U870" s="10"/>
      <c r="V870" s="10"/>
      <c r="W870" s="10"/>
      <c r="Y870" s="10"/>
      <c r="Z870" s="10"/>
      <c r="AA870" s="10"/>
    </row>
    <row r="871" spans="1:27" ht="12.75">
      <c r="A871" s="50">
        <v>38117</v>
      </c>
      <c r="B871" s="51">
        <v>0.2604166666666667</v>
      </c>
      <c r="C871" s="51">
        <v>0.9083333333333333</v>
      </c>
      <c r="E871" s="10"/>
      <c r="F871" s="10"/>
      <c r="G871" s="10"/>
      <c r="I871" s="10"/>
      <c r="J871" s="56">
        <v>0</v>
      </c>
      <c r="K871" s="56">
        <v>0</v>
      </c>
      <c r="M871" s="10"/>
      <c r="N871" s="10"/>
      <c r="O871" s="10"/>
      <c r="Q871" s="10"/>
      <c r="R871" s="10"/>
      <c r="S871" s="10"/>
      <c r="U871" s="10"/>
      <c r="V871" s="10"/>
      <c r="W871" s="10"/>
      <c r="Y871" s="10"/>
      <c r="Z871" s="10"/>
      <c r="AA871" s="10"/>
    </row>
    <row r="872" spans="1:27" ht="12.75">
      <c r="A872" s="50">
        <v>38118</v>
      </c>
      <c r="B872" s="51">
        <v>0.2590277777777778</v>
      </c>
      <c r="C872" s="51">
        <v>0.9090277777777778</v>
      </c>
      <c r="E872" s="10"/>
      <c r="F872" s="10"/>
      <c r="G872" s="10"/>
      <c r="I872" s="10"/>
      <c r="J872" s="56">
        <v>0</v>
      </c>
      <c r="K872" s="56">
        <v>0</v>
      </c>
      <c r="M872" s="10"/>
      <c r="N872" s="10"/>
      <c r="O872" s="10"/>
      <c r="Q872" s="10"/>
      <c r="R872" s="10"/>
      <c r="S872" s="10"/>
      <c r="U872" s="10"/>
      <c r="V872" s="10"/>
      <c r="W872" s="10"/>
      <c r="Y872" s="10"/>
      <c r="Z872" s="10"/>
      <c r="AA872" s="10"/>
    </row>
    <row r="873" spans="1:27" ht="12.75">
      <c r="A873" s="50">
        <v>38119</v>
      </c>
      <c r="B873" s="51">
        <v>0.25833333333333336</v>
      </c>
      <c r="C873" s="51">
        <v>0.9104166666666667</v>
      </c>
      <c r="E873" s="10"/>
      <c r="F873" s="10"/>
      <c r="G873" s="10"/>
      <c r="I873" s="10"/>
      <c r="J873" s="56">
        <v>0</v>
      </c>
      <c r="K873" s="56">
        <v>0</v>
      </c>
      <c r="M873" s="10"/>
      <c r="N873" s="10"/>
      <c r="O873" s="10"/>
      <c r="Q873" s="10"/>
      <c r="R873" s="10"/>
      <c r="S873" s="10"/>
      <c r="U873" s="10"/>
      <c r="V873" s="10"/>
      <c r="W873" s="10"/>
      <c r="Y873" s="10"/>
      <c r="Z873" s="10"/>
      <c r="AA873" s="10"/>
    </row>
    <row r="874" spans="1:27" ht="12.75">
      <c r="A874" s="50">
        <v>38120</v>
      </c>
      <c r="B874" s="51">
        <v>0.2569444444444445</v>
      </c>
      <c r="C874" s="51">
        <v>0.9111111111111111</v>
      </c>
      <c r="E874" s="10"/>
      <c r="F874" s="10"/>
      <c r="G874" s="10"/>
      <c r="I874" s="10"/>
      <c r="J874" s="56">
        <v>0</v>
      </c>
      <c r="K874" s="56">
        <v>0</v>
      </c>
      <c r="M874" s="10"/>
      <c r="N874" s="10"/>
      <c r="O874" s="10"/>
      <c r="Q874" s="10"/>
      <c r="R874" s="10"/>
      <c r="S874" s="10"/>
      <c r="U874" s="10"/>
      <c r="V874" s="10"/>
      <c r="W874" s="10"/>
      <c r="Y874" s="10"/>
      <c r="Z874" s="10"/>
      <c r="AA874" s="10"/>
    </row>
    <row r="875" spans="1:27" ht="12.75">
      <c r="A875" s="50">
        <v>38121</v>
      </c>
      <c r="B875" s="51">
        <v>0.2555555555555556</v>
      </c>
      <c r="C875" s="51">
        <v>0.9125</v>
      </c>
      <c r="E875" s="10"/>
      <c r="F875" s="10"/>
      <c r="G875" s="10"/>
      <c r="I875" s="10"/>
      <c r="J875" s="56">
        <v>0</v>
      </c>
      <c r="K875" s="56">
        <v>0</v>
      </c>
      <c r="M875" s="10"/>
      <c r="N875" s="10"/>
      <c r="O875" s="10"/>
      <c r="Q875" s="10"/>
      <c r="R875" s="10"/>
      <c r="S875" s="10"/>
      <c r="U875" s="10"/>
      <c r="V875" s="10"/>
      <c r="W875" s="10"/>
      <c r="Y875" s="10"/>
      <c r="Z875" s="10"/>
      <c r="AA875" s="10"/>
    </row>
    <row r="876" spans="1:27" ht="12.75">
      <c r="A876" s="50">
        <v>38122</v>
      </c>
      <c r="B876" s="51">
        <v>0.2548611111111111</v>
      </c>
      <c r="C876" s="51">
        <v>0.9138888888888889</v>
      </c>
      <c r="E876" s="10"/>
      <c r="F876" s="10"/>
      <c r="G876" s="10"/>
      <c r="I876" s="10"/>
      <c r="J876" s="56">
        <v>0</v>
      </c>
      <c r="K876" s="56">
        <v>0</v>
      </c>
      <c r="M876" s="10"/>
      <c r="N876" s="10"/>
      <c r="O876" s="10"/>
      <c r="Q876" s="10"/>
      <c r="R876" s="10"/>
      <c r="S876" s="10"/>
      <c r="U876" s="10"/>
      <c r="V876" s="10"/>
      <c r="W876" s="10"/>
      <c r="Y876" s="10"/>
      <c r="Z876" s="10"/>
      <c r="AA876" s="10"/>
    </row>
    <row r="877" spans="1:27" ht="12.75">
      <c r="A877" s="50">
        <v>38123</v>
      </c>
      <c r="B877" s="51">
        <v>0.2534722222222222</v>
      </c>
      <c r="C877" s="51">
        <v>0.9145833333333333</v>
      </c>
      <c r="E877" s="10"/>
      <c r="F877" s="10"/>
      <c r="G877" s="10"/>
      <c r="I877" s="10"/>
      <c r="J877" s="56">
        <v>0</v>
      </c>
      <c r="K877" s="56">
        <v>0</v>
      </c>
      <c r="M877" s="10"/>
      <c r="N877" s="10"/>
      <c r="O877" s="10"/>
      <c r="Q877" s="10"/>
      <c r="R877" s="10"/>
      <c r="S877" s="10"/>
      <c r="U877" s="10"/>
      <c r="V877" s="10"/>
      <c r="W877" s="10"/>
      <c r="Y877" s="10"/>
      <c r="Z877" s="10"/>
      <c r="AA877" s="10"/>
    </row>
    <row r="878" spans="1:27" ht="12.75">
      <c r="A878" s="50">
        <v>38124</v>
      </c>
      <c r="B878" s="51">
        <v>0.25277777777777777</v>
      </c>
      <c r="C878" s="51">
        <v>0.9159722222222222</v>
      </c>
      <c r="E878" s="10"/>
      <c r="F878" s="10"/>
      <c r="G878" s="10"/>
      <c r="I878" s="10"/>
      <c r="J878" s="56">
        <v>0</v>
      </c>
      <c r="K878" s="56">
        <v>0</v>
      </c>
      <c r="M878" s="10"/>
      <c r="N878" s="10"/>
      <c r="O878" s="10"/>
      <c r="Q878" s="10"/>
      <c r="R878" s="10"/>
      <c r="S878" s="10"/>
      <c r="U878" s="10"/>
      <c r="V878" s="10"/>
      <c r="W878" s="10"/>
      <c r="Y878" s="10"/>
      <c r="Z878" s="10"/>
      <c r="AA878" s="10"/>
    </row>
    <row r="879" spans="1:27" ht="12.75">
      <c r="A879" s="50">
        <v>38125</v>
      </c>
      <c r="B879" s="51">
        <v>0.2513888888888889</v>
      </c>
      <c r="C879" s="51">
        <v>0.9166666666666666</v>
      </c>
      <c r="E879" s="10"/>
      <c r="F879" s="10"/>
      <c r="G879" s="10"/>
      <c r="I879" s="10"/>
      <c r="J879" s="56">
        <v>0</v>
      </c>
      <c r="K879" s="56">
        <v>0</v>
      </c>
      <c r="M879" s="10"/>
      <c r="N879" s="10"/>
      <c r="O879" s="10"/>
      <c r="Q879" s="10"/>
      <c r="R879" s="10"/>
      <c r="S879" s="10"/>
      <c r="U879" s="10"/>
      <c r="V879" s="10"/>
      <c r="W879" s="10"/>
      <c r="Y879" s="10"/>
      <c r="Z879" s="10"/>
      <c r="AA879" s="10"/>
    </row>
    <row r="880" spans="1:27" ht="12.75">
      <c r="A880" s="50">
        <v>38126</v>
      </c>
      <c r="B880" s="51">
        <v>0.25069444444444444</v>
      </c>
      <c r="C880" s="51">
        <v>0.9180555555555556</v>
      </c>
      <c r="E880" s="10"/>
      <c r="F880" s="10"/>
      <c r="G880" s="10"/>
      <c r="I880" s="10"/>
      <c r="J880" s="56">
        <v>0</v>
      </c>
      <c r="K880" s="56">
        <v>0</v>
      </c>
      <c r="M880" s="10"/>
      <c r="N880" s="10"/>
      <c r="O880" s="10"/>
      <c r="Q880" s="10"/>
      <c r="R880" s="10"/>
      <c r="S880" s="10"/>
      <c r="U880" s="10"/>
      <c r="V880" s="10"/>
      <c r="W880" s="10"/>
      <c r="Y880" s="10"/>
      <c r="Z880" s="10"/>
      <c r="AA880" s="10"/>
    </row>
    <row r="881" spans="1:27" ht="12.75">
      <c r="A881" s="50">
        <v>38127</v>
      </c>
      <c r="B881" s="51">
        <v>0.25</v>
      </c>
      <c r="C881" s="51">
        <v>0.91875</v>
      </c>
      <c r="E881" s="10"/>
      <c r="F881" s="10"/>
      <c r="G881" s="10"/>
      <c r="I881" s="10"/>
      <c r="J881" s="56">
        <v>0</v>
      </c>
      <c r="K881" s="56">
        <v>0</v>
      </c>
      <c r="M881" s="10"/>
      <c r="N881" s="10"/>
      <c r="O881" s="10"/>
      <c r="Q881" s="10"/>
      <c r="R881" s="10"/>
      <c r="S881" s="10"/>
      <c r="U881" s="10"/>
      <c r="V881" s="10"/>
      <c r="W881" s="10"/>
      <c r="Y881" s="10"/>
      <c r="Z881" s="10"/>
      <c r="AA881" s="10"/>
    </row>
    <row r="882" spans="1:27" ht="12.75">
      <c r="A882" s="50">
        <v>38128</v>
      </c>
      <c r="B882" s="51">
        <v>0.24861111111111112</v>
      </c>
      <c r="C882" s="51">
        <v>0.9201388888888888</v>
      </c>
      <c r="E882" s="10"/>
      <c r="F882" s="10"/>
      <c r="G882" s="10"/>
      <c r="I882" s="10"/>
      <c r="J882" s="56">
        <v>0</v>
      </c>
      <c r="K882" s="56">
        <v>0</v>
      </c>
      <c r="M882" s="10"/>
      <c r="N882" s="10"/>
      <c r="O882" s="10"/>
      <c r="Q882" s="10"/>
      <c r="R882" s="10"/>
      <c r="S882" s="10"/>
      <c r="U882" s="10"/>
      <c r="V882" s="10"/>
      <c r="W882" s="10"/>
      <c r="Y882" s="10"/>
      <c r="Z882" s="10"/>
      <c r="AA882" s="10"/>
    </row>
    <row r="883" spans="1:27" ht="12.75">
      <c r="A883" s="50">
        <v>38129</v>
      </c>
      <c r="B883" s="51">
        <v>0.24791666666666665</v>
      </c>
      <c r="C883" s="51">
        <v>0.9208333333333334</v>
      </c>
      <c r="E883" s="10"/>
      <c r="F883" s="10"/>
      <c r="G883" s="10"/>
      <c r="I883" s="10"/>
      <c r="J883" s="56">
        <v>0</v>
      </c>
      <c r="K883" s="56">
        <v>0</v>
      </c>
      <c r="M883" s="10"/>
      <c r="N883" s="10"/>
      <c r="O883" s="10"/>
      <c r="Q883" s="10"/>
      <c r="R883" s="10"/>
      <c r="S883" s="10"/>
      <c r="U883" s="10"/>
      <c r="V883" s="10"/>
      <c r="W883" s="10"/>
      <c r="Y883" s="10"/>
      <c r="Z883" s="10"/>
      <c r="AA883" s="10"/>
    </row>
    <row r="884" spans="1:27" ht="12.75">
      <c r="A884" s="50">
        <v>38130</v>
      </c>
      <c r="B884" s="51">
        <v>0.24722222222222223</v>
      </c>
      <c r="C884" s="51">
        <v>0.9222222222222222</v>
      </c>
      <c r="E884" s="10"/>
      <c r="F884" s="10"/>
      <c r="G884" s="10"/>
      <c r="I884" s="10"/>
      <c r="J884" s="56">
        <v>0</v>
      </c>
      <c r="K884" s="56">
        <v>0</v>
      </c>
      <c r="M884" s="10"/>
      <c r="N884" s="10"/>
      <c r="O884" s="10"/>
      <c r="Q884" s="10"/>
      <c r="R884" s="10"/>
      <c r="S884" s="10"/>
      <c r="U884" s="10"/>
      <c r="V884" s="10"/>
      <c r="W884" s="10"/>
      <c r="Y884" s="10"/>
      <c r="Z884" s="10"/>
      <c r="AA884" s="10"/>
    </row>
    <row r="885" spans="1:27" ht="12.75">
      <c r="A885" s="50">
        <v>38131</v>
      </c>
      <c r="B885" s="51">
        <v>0.2465277777777778</v>
      </c>
      <c r="C885" s="51">
        <v>0.9229166666666666</v>
      </c>
      <c r="E885" s="10"/>
      <c r="F885" s="10"/>
      <c r="G885" s="10"/>
      <c r="I885" s="10"/>
      <c r="J885" s="56">
        <v>0</v>
      </c>
      <c r="K885" s="56">
        <v>0</v>
      </c>
      <c r="M885" s="10"/>
      <c r="N885" s="10"/>
      <c r="O885" s="10"/>
      <c r="Q885" s="10"/>
      <c r="R885" s="10"/>
      <c r="S885" s="10"/>
      <c r="U885" s="10"/>
      <c r="V885" s="10"/>
      <c r="W885" s="10"/>
      <c r="Y885" s="10"/>
      <c r="Z885" s="10"/>
      <c r="AA885" s="10"/>
    </row>
    <row r="886" spans="1:27" ht="12.75">
      <c r="A886" s="50">
        <v>38132</v>
      </c>
      <c r="B886" s="51">
        <v>0.24513888888888885</v>
      </c>
      <c r="C886" s="51">
        <v>0.9236111111111112</v>
      </c>
      <c r="E886" s="10"/>
      <c r="F886" s="10"/>
      <c r="G886" s="10"/>
      <c r="I886" s="10"/>
      <c r="J886" s="56">
        <v>0</v>
      </c>
      <c r="K886" s="56">
        <v>0</v>
      </c>
      <c r="M886" s="10"/>
      <c r="N886" s="10"/>
      <c r="O886" s="10"/>
      <c r="Q886" s="10"/>
      <c r="R886" s="10"/>
      <c r="S886" s="10"/>
      <c r="U886" s="10"/>
      <c r="V886" s="10"/>
      <c r="W886" s="10"/>
      <c r="Y886" s="10"/>
      <c r="Z886" s="10"/>
      <c r="AA886" s="10"/>
    </row>
    <row r="887" spans="1:27" ht="12.75">
      <c r="A887" s="50">
        <v>38133</v>
      </c>
      <c r="B887" s="51">
        <v>0.24444444444444446</v>
      </c>
      <c r="C887" s="51">
        <v>0.925</v>
      </c>
      <c r="E887" s="10"/>
      <c r="F887" s="10"/>
      <c r="G887" s="10"/>
      <c r="I887" s="10"/>
      <c r="J887" s="56">
        <v>0</v>
      </c>
      <c r="K887" s="56">
        <v>0</v>
      </c>
      <c r="M887" s="10"/>
      <c r="N887" s="10"/>
      <c r="O887" s="10"/>
      <c r="Q887" s="10"/>
      <c r="R887" s="10"/>
      <c r="S887" s="10"/>
      <c r="U887" s="10"/>
      <c r="V887" s="10"/>
      <c r="W887" s="10"/>
      <c r="Y887" s="10"/>
      <c r="Z887" s="10"/>
      <c r="AA887" s="10"/>
    </row>
    <row r="888" spans="1:27" ht="12.75">
      <c r="A888" s="50">
        <v>38134</v>
      </c>
      <c r="B888" s="51">
        <v>0.24375</v>
      </c>
      <c r="C888" s="51">
        <v>0.9256944444444444</v>
      </c>
      <c r="E888" s="10"/>
      <c r="F888" s="10"/>
      <c r="G888" s="10"/>
      <c r="I888" s="10"/>
      <c r="J888" s="56">
        <v>0</v>
      </c>
      <c r="K888" s="56">
        <v>0</v>
      </c>
      <c r="M888" s="10"/>
      <c r="N888" s="10"/>
      <c r="O888" s="10"/>
      <c r="Q888" s="10"/>
      <c r="R888" s="10"/>
      <c r="S888" s="10"/>
      <c r="U888" s="10"/>
      <c r="V888" s="10"/>
      <c r="W888" s="10"/>
      <c r="Y888" s="10"/>
      <c r="Z888" s="10"/>
      <c r="AA888" s="10"/>
    </row>
    <row r="889" spans="1:27" ht="12.75">
      <c r="A889" s="50">
        <v>38135</v>
      </c>
      <c r="B889" s="51">
        <v>0.24305555555555552</v>
      </c>
      <c r="C889" s="51">
        <v>0.9263888888888889</v>
      </c>
      <c r="E889" s="10"/>
      <c r="F889" s="10"/>
      <c r="G889" s="10"/>
      <c r="I889" s="10"/>
      <c r="J889" s="56">
        <v>0</v>
      </c>
      <c r="K889" s="56">
        <v>0</v>
      </c>
      <c r="M889" s="10"/>
      <c r="N889" s="10"/>
      <c r="O889" s="10"/>
      <c r="Q889" s="10"/>
      <c r="R889" s="10"/>
      <c r="S889" s="10"/>
      <c r="U889" s="10"/>
      <c r="V889" s="10"/>
      <c r="W889" s="10"/>
      <c r="Y889" s="10"/>
      <c r="Z889" s="10"/>
      <c r="AA889" s="10"/>
    </row>
    <row r="890" spans="1:27" ht="12.75">
      <c r="A890" s="50">
        <v>38136</v>
      </c>
      <c r="B890" s="51">
        <v>0.24236111111111108</v>
      </c>
      <c r="C890" s="51">
        <v>0.9270833333333333</v>
      </c>
      <c r="E890" s="10"/>
      <c r="F890" s="10"/>
      <c r="G890" s="10"/>
      <c r="I890" s="10"/>
      <c r="J890" s="56">
        <v>0</v>
      </c>
      <c r="K890" s="56">
        <v>0</v>
      </c>
      <c r="M890" s="10"/>
      <c r="N890" s="10"/>
      <c r="O890" s="10"/>
      <c r="Q890" s="10"/>
      <c r="R890" s="10"/>
      <c r="S890" s="10"/>
      <c r="U890" s="10"/>
      <c r="V890" s="10"/>
      <c r="W890" s="10"/>
      <c r="Y890" s="10"/>
      <c r="Z890" s="10"/>
      <c r="AA890" s="10"/>
    </row>
    <row r="891" spans="1:27" ht="12.75">
      <c r="A891" s="50">
        <v>38137</v>
      </c>
      <c r="B891" s="51">
        <v>0.24166666666666667</v>
      </c>
      <c r="C891" s="51">
        <v>0.9284722222222223</v>
      </c>
      <c r="E891" s="10"/>
      <c r="F891" s="10"/>
      <c r="G891" s="10"/>
      <c r="I891" s="10"/>
      <c r="J891" s="56">
        <v>0</v>
      </c>
      <c r="K891" s="56">
        <v>0</v>
      </c>
      <c r="M891" s="10"/>
      <c r="N891" s="10"/>
      <c r="O891" s="10"/>
      <c r="Q891" s="10"/>
      <c r="R891" s="10"/>
      <c r="S891" s="10"/>
      <c r="U891" s="10"/>
      <c r="V891" s="10"/>
      <c r="W891" s="10"/>
      <c r="Y891" s="10"/>
      <c r="Z891" s="10"/>
      <c r="AA891" s="10"/>
    </row>
    <row r="892" spans="1:27" ht="12.75">
      <c r="A892" s="50">
        <v>38138</v>
      </c>
      <c r="B892" s="51">
        <v>0.2409722222222222</v>
      </c>
      <c r="C892" s="51">
        <v>0.9291666666666666</v>
      </c>
      <c r="E892" s="10"/>
      <c r="F892" s="10"/>
      <c r="G892" s="10"/>
      <c r="I892" s="10"/>
      <c r="J892" s="56">
        <v>0</v>
      </c>
      <c r="K892" s="56">
        <v>0</v>
      </c>
      <c r="M892" s="10"/>
      <c r="N892" s="10"/>
      <c r="O892" s="10"/>
      <c r="Q892" s="10"/>
      <c r="R892" s="10"/>
      <c r="S892" s="10"/>
      <c r="U892" s="10"/>
      <c r="V892" s="10"/>
      <c r="W892" s="10"/>
      <c r="Y892" s="10"/>
      <c r="Z892" s="10"/>
      <c r="AA892" s="10"/>
    </row>
    <row r="893" spans="1:27" ht="12.75">
      <c r="A893" s="50">
        <v>38139</v>
      </c>
      <c r="B893" s="51">
        <v>0.24027777777777776</v>
      </c>
      <c r="C893" s="51">
        <v>0.929861111111111</v>
      </c>
      <c r="E893" s="10"/>
      <c r="F893" s="10"/>
      <c r="G893" s="10"/>
      <c r="I893" s="10"/>
      <c r="J893" s="56">
        <v>0</v>
      </c>
      <c r="K893" s="56">
        <v>0</v>
      </c>
      <c r="M893" s="10"/>
      <c r="N893" s="10"/>
      <c r="O893" s="10"/>
      <c r="Q893" s="10"/>
      <c r="R893" s="10"/>
      <c r="S893" s="10"/>
      <c r="U893" s="10"/>
      <c r="V893" s="10"/>
      <c r="W893" s="10"/>
      <c r="Y893" s="10"/>
      <c r="Z893" s="10"/>
      <c r="AA893" s="10"/>
    </row>
    <row r="894" spans="1:27" ht="12.75">
      <c r="A894" s="50">
        <v>38140</v>
      </c>
      <c r="B894" s="51">
        <v>0.24027777777777776</v>
      </c>
      <c r="C894" s="51">
        <v>0.9305555555555555</v>
      </c>
      <c r="E894" s="10"/>
      <c r="F894" s="10"/>
      <c r="G894" s="10"/>
      <c r="I894" s="10"/>
      <c r="J894" s="56">
        <v>0</v>
      </c>
      <c r="K894" s="56">
        <v>0</v>
      </c>
      <c r="M894" s="10"/>
      <c r="N894" s="10"/>
      <c r="O894" s="10"/>
      <c r="Q894" s="10"/>
      <c r="R894" s="10"/>
      <c r="S894" s="10"/>
      <c r="U894" s="10"/>
      <c r="V894" s="10"/>
      <c r="W894" s="10"/>
      <c r="Y894" s="10"/>
      <c r="Z894" s="10"/>
      <c r="AA894" s="10"/>
    </row>
    <row r="895" spans="1:27" ht="12.75">
      <c r="A895" s="50">
        <v>38141</v>
      </c>
      <c r="B895" s="51">
        <v>0.23958333333333331</v>
      </c>
      <c r="C895" s="51">
        <v>0.93125</v>
      </c>
      <c r="E895" s="10"/>
      <c r="F895" s="10"/>
      <c r="G895" s="10"/>
      <c r="I895" s="10"/>
      <c r="J895" s="56">
        <v>0</v>
      </c>
      <c r="K895" s="56">
        <v>0</v>
      </c>
      <c r="M895" s="10"/>
      <c r="N895" s="10"/>
      <c r="O895" s="10"/>
      <c r="Q895" s="10"/>
      <c r="R895" s="10"/>
      <c r="S895" s="10"/>
      <c r="U895" s="10"/>
      <c r="V895" s="10"/>
      <c r="W895" s="10"/>
      <c r="Y895" s="10"/>
      <c r="Z895" s="10"/>
      <c r="AA895" s="10"/>
    </row>
    <row r="896" spans="1:27" ht="12.75">
      <c r="A896" s="50">
        <v>38142</v>
      </c>
      <c r="B896" s="51">
        <v>0.23888888888888887</v>
      </c>
      <c r="C896" s="51">
        <v>0.9319444444444445</v>
      </c>
      <c r="E896" s="10"/>
      <c r="F896" s="10"/>
      <c r="G896" s="10"/>
      <c r="I896" s="10"/>
      <c r="J896" s="56">
        <v>0</v>
      </c>
      <c r="K896" s="56">
        <v>0</v>
      </c>
      <c r="M896" s="10"/>
      <c r="N896" s="10"/>
      <c r="O896" s="10"/>
      <c r="Q896" s="10"/>
      <c r="R896" s="10"/>
      <c r="S896" s="10"/>
      <c r="U896" s="10"/>
      <c r="V896" s="10"/>
      <c r="W896" s="10"/>
      <c r="Y896" s="10"/>
      <c r="Z896" s="10"/>
      <c r="AA896" s="10"/>
    </row>
    <row r="897" spans="1:27" ht="12.75">
      <c r="A897" s="50">
        <v>38143</v>
      </c>
      <c r="B897" s="51">
        <v>0.23888888888888887</v>
      </c>
      <c r="C897" s="51">
        <v>0.9326388888888888</v>
      </c>
      <c r="E897" s="10"/>
      <c r="F897" s="10"/>
      <c r="G897" s="10"/>
      <c r="I897" s="10"/>
      <c r="J897" s="56">
        <v>0</v>
      </c>
      <c r="K897" s="56">
        <v>0</v>
      </c>
      <c r="M897" s="10"/>
      <c r="N897" s="10"/>
      <c r="O897" s="10"/>
      <c r="Q897" s="10"/>
      <c r="R897" s="10"/>
      <c r="S897" s="10"/>
      <c r="U897" s="10"/>
      <c r="V897" s="10"/>
      <c r="W897" s="10"/>
      <c r="Y897" s="10"/>
      <c r="Z897" s="10"/>
      <c r="AA897" s="10"/>
    </row>
    <row r="898" spans="1:27" ht="12.75">
      <c r="A898" s="50">
        <v>38144</v>
      </c>
      <c r="B898" s="51">
        <v>0.23819444444444443</v>
      </c>
      <c r="C898" s="51">
        <v>0.9333333333333332</v>
      </c>
      <c r="E898" s="10"/>
      <c r="F898" s="10"/>
      <c r="G898" s="10"/>
      <c r="I898" s="10"/>
      <c r="J898" s="56">
        <v>0</v>
      </c>
      <c r="K898" s="56">
        <v>0</v>
      </c>
      <c r="M898" s="10"/>
      <c r="N898" s="10"/>
      <c r="O898" s="10"/>
      <c r="Q898" s="10"/>
      <c r="R898" s="10"/>
      <c r="S898" s="10"/>
      <c r="U898" s="10"/>
      <c r="V898" s="10"/>
      <c r="W898" s="10"/>
      <c r="Y898" s="10"/>
      <c r="Z898" s="10"/>
      <c r="AA898" s="10"/>
    </row>
    <row r="899" spans="1:27" ht="12.75">
      <c r="A899" s="50">
        <v>38145</v>
      </c>
      <c r="B899" s="51">
        <v>0.2375</v>
      </c>
      <c r="C899" s="51">
        <v>0.9340277777777778</v>
      </c>
      <c r="E899" s="10"/>
      <c r="F899" s="10"/>
      <c r="G899" s="10"/>
      <c r="I899" s="10"/>
      <c r="J899" s="56">
        <v>0</v>
      </c>
      <c r="K899" s="56">
        <v>0</v>
      </c>
      <c r="M899" s="10"/>
      <c r="N899" s="10"/>
      <c r="O899" s="10"/>
      <c r="Q899" s="10"/>
      <c r="R899" s="10"/>
      <c r="S899" s="10"/>
      <c r="U899" s="10"/>
      <c r="V899" s="10"/>
      <c r="W899" s="10"/>
      <c r="Y899" s="10"/>
      <c r="Z899" s="10"/>
      <c r="AA899" s="10"/>
    </row>
    <row r="900" spans="1:27" ht="12.75">
      <c r="A900" s="50">
        <v>38146</v>
      </c>
      <c r="B900" s="51">
        <v>0.2375</v>
      </c>
      <c r="C900" s="51">
        <v>0.9347222222222222</v>
      </c>
      <c r="E900" s="10"/>
      <c r="F900" s="10"/>
      <c r="G900" s="10"/>
      <c r="I900" s="10"/>
      <c r="J900" s="56">
        <v>0</v>
      </c>
      <c r="K900" s="56">
        <v>0</v>
      </c>
      <c r="M900" s="10"/>
      <c r="N900" s="10"/>
      <c r="O900" s="10"/>
      <c r="Q900" s="10"/>
      <c r="R900" s="10"/>
      <c r="S900" s="10"/>
      <c r="U900" s="10"/>
      <c r="V900" s="10"/>
      <c r="W900" s="10"/>
      <c r="Y900" s="10"/>
      <c r="Z900" s="10"/>
      <c r="AA900" s="10"/>
    </row>
    <row r="901" spans="1:27" ht="12.75">
      <c r="A901" s="50">
        <v>38147</v>
      </c>
      <c r="B901" s="51">
        <v>0.2375</v>
      </c>
      <c r="C901" s="51">
        <v>0.9347222222222222</v>
      </c>
      <c r="E901" s="10"/>
      <c r="F901" s="10"/>
      <c r="G901" s="10"/>
      <c r="I901" s="10"/>
      <c r="J901" s="56">
        <v>0</v>
      </c>
      <c r="K901" s="56">
        <v>0</v>
      </c>
      <c r="M901" s="10"/>
      <c r="N901" s="10"/>
      <c r="O901" s="10"/>
      <c r="Q901" s="10"/>
      <c r="R901" s="10"/>
      <c r="S901" s="10"/>
      <c r="U901" s="10"/>
      <c r="V901" s="10"/>
      <c r="W901" s="10"/>
      <c r="Y901" s="10"/>
      <c r="Z901" s="10"/>
      <c r="AA901" s="10"/>
    </row>
    <row r="902" spans="1:27" ht="12.75">
      <c r="A902" s="50">
        <v>38148</v>
      </c>
      <c r="B902" s="51">
        <v>0.23680555555555555</v>
      </c>
      <c r="C902" s="51">
        <v>0.9354166666666667</v>
      </c>
      <c r="E902" s="10"/>
      <c r="F902" s="10"/>
      <c r="G902" s="10"/>
      <c r="I902" s="10"/>
      <c r="J902" s="56">
        <v>0</v>
      </c>
      <c r="K902" s="56">
        <v>0</v>
      </c>
      <c r="M902" s="10"/>
      <c r="N902" s="10"/>
      <c r="O902" s="10"/>
      <c r="Q902" s="10"/>
      <c r="R902" s="10"/>
      <c r="S902" s="10"/>
      <c r="U902" s="10"/>
      <c r="V902" s="10"/>
      <c r="W902" s="10"/>
      <c r="Y902" s="10"/>
      <c r="Z902" s="10"/>
      <c r="AA902" s="10"/>
    </row>
    <row r="903" spans="1:27" ht="12.75">
      <c r="A903" s="50">
        <v>38149</v>
      </c>
      <c r="B903" s="51">
        <v>0.23680555555555555</v>
      </c>
      <c r="C903" s="51">
        <v>0.936111111111111</v>
      </c>
      <c r="E903" s="10"/>
      <c r="F903" s="10"/>
      <c r="G903" s="10"/>
      <c r="I903" s="10"/>
      <c r="J903" s="56">
        <v>0</v>
      </c>
      <c r="K903" s="56">
        <v>0</v>
      </c>
      <c r="M903" s="10"/>
      <c r="N903" s="10"/>
      <c r="O903" s="10"/>
      <c r="Q903" s="10"/>
      <c r="R903" s="10"/>
      <c r="S903" s="10"/>
      <c r="U903" s="10"/>
      <c r="V903" s="10"/>
      <c r="W903" s="10"/>
      <c r="Y903" s="10"/>
      <c r="Z903" s="10"/>
      <c r="AA903" s="10"/>
    </row>
    <row r="904" spans="1:27" ht="12.75">
      <c r="A904" s="50">
        <v>38150</v>
      </c>
      <c r="B904" s="51">
        <v>0.23680555555555555</v>
      </c>
      <c r="C904" s="51">
        <v>0.9368055555555556</v>
      </c>
      <c r="E904" s="10"/>
      <c r="F904" s="10"/>
      <c r="G904" s="10"/>
      <c r="I904" s="10"/>
      <c r="J904" s="56">
        <v>0</v>
      </c>
      <c r="K904" s="56">
        <v>0</v>
      </c>
      <c r="M904" s="10"/>
      <c r="N904" s="10"/>
      <c r="O904" s="10"/>
      <c r="Q904" s="10"/>
      <c r="R904" s="10"/>
      <c r="S904" s="10"/>
      <c r="U904" s="10"/>
      <c r="V904" s="10"/>
      <c r="W904" s="10"/>
      <c r="Y904" s="10"/>
      <c r="Z904" s="10"/>
      <c r="AA904" s="10"/>
    </row>
    <row r="905" spans="1:27" ht="12.75">
      <c r="A905" s="50">
        <v>38151</v>
      </c>
      <c r="B905" s="51">
        <v>0.2361111111111111</v>
      </c>
      <c r="C905" s="51">
        <v>0.9368055555555556</v>
      </c>
      <c r="E905" s="10"/>
      <c r="F905" s="10"/>
      <c r="G905" s="10"/>
      <c r="I905" s="10"/>
      <c r="J905" s="56">
        <v>0</v>
      </c>
      <c r="K905" s="56">
        <v>0</v>
      </c>
      <c r="M905" s="10"/>
      <c r="N905" s="10"/>
      <c r="O905" s="10"/>
      <c r="Q905" s="10"/>
      <c r="R905" s="10"/>
      <c r="S905" s="10"/>
      <c r="U905" s="10"/>
      <c r="V905" s="10"/>
      <c r="W905" s="10"/>
      <c r="Y905" s="10"/>
      <c r="Z905" s="10"/>
      <c r="AA905" s="10"/>
    </row>
    <row r="906" spans="1:27" ht="12.75">
      <c r="A906" s="50">
        <v>38152</v>
      </c>
      <c r="B906" s="51">
        <v>0.2361111111111111</v>
      </c>
      <c r="C906" s="51">
        <v>0.9375</v>
      </c>
      <c r="E906" s="10"/>
      <c r="F906" s="10"/>
      <c r="G906" s="10"/>
      <c r="I906" s="10"/>
      <c r="J906" s="56">
        <v>0</v>
      </c>
      <c r="K906" s="56">
        <v>0</v>
      </c>
      <c r="M906" s="10"/>
      <c r="N906" s="10"/>
      <c r="O906" s="10"/>
      <c r="Q906" s="10"/>
      <c r="R906" s="10"/>
      <c r="S906" s="10"/>
      <c r="U906" s="10"/>
      <c r="V906" s="10"/>
      <c r="W906" s="10"/>
      <c r="Y906" s="10"/>
      <c r="Z906" s="10"/>
      <c r="AA906" s="10"/>
    </row>
    <row r="907" spans="1:27" ht="12.75">
      <c r="A907" s="50">
        <v>38153</v>
      </c>
      <c r="B907" s="51">
        <v>0.2361111111111111</v>
      </c>
      <c r="C907" s="51">
        <v>0.9375</v>
      </c>
      <c r="E907" s="10"/>
      <c r="F907" s="10"/>
      <c r="G907" s="10"/>
      <c r="I907" s="10"/>
      <c r="J907" s="56">
        <v>0</v>
      </c>
      <c r="K907" s="56">
        <v>0</v>
      </c>
      <c r="M907" s="10"/>
      <c r="N907" s="10"/>
      <c r="O907" s="10"/>
      <c r="Q907" s="10"/>
      <c r="R907" s="10"/>
      <c r="S907" s="10"/>
      <c r="U907" s="10"/>
      <c r="V907" s="10"/>
      <c r="W907" s="10"/>
      <c r="Y907" s="10"/>
      <c r="Z907" s="10"/>
      <c r="AA907" s="10"/>
    </row>
    <row r="908" spans="1:27" ht="12.75">
      <c r="A908" s="50">
        <v>38154</v>
      </c>
      <c r="B908" s="51">
        <v>0.2361111111111111</v>
      </c>
      <c r="C908" s="51">
        <v>0.9381944444444443</v>
      </c>
      <c r="E908" s="10"/>
      <c r="F908" s="10"/>
      <c r="G908" s="10"/>
      <c r="I908" s="10"/>
      <c r="J908" s="56">
        <v>0</v>
      </c>
      <c r="K908" s="56">
        <v>0</v>
      </c>
      <c r="M908" s="10"/>
      <c r="N908" s="10"/>
      <c r="O908" s="10"/>
      <c r="Q908" s="10"/>
      <c r="R908" s="10"/>
      <c r="S908" s="10"/>
      <c r="U908" s="10"/>
      <c r="V908" s="10"/>
      <c r="W908" s="10"/>
      <c r="Y908" s="10"/>
      <c r="Z908" s="10"/>
      <c r="AA908" s="10"/>
    </row>
    <row r="909" spans="1:27" ht="12.75">
      <c r="A909" s="50">
        <v>38155</v>
      </c>
      <c r="B909" s="51">
        <v>0.2361111111111111</v>
      </c>
      <c r="C909" s="51">
        <v>0.9381944444444443</v>
      </c>
      <c r="E909" s="10"/>
      <c r="F909" s="10"/>
      <c r="G909" s="10"/>
      <c r="I909" s="10"/>
      <c r="J909" s="56">
        <v>0</v>
      </c>
      <c r="K909" s="56">
        <v>0</v>
      </c>
      <c r="M909" s="10"/>
      <c r="N909" s="10"/>
      <c r="O909" s="10"/>
      <c r="Q909" s="10"/>
      <c r="R909" s="10"/>
      <c r="S909" s="10"/>
      <c r="U909" s="10"/>
      <c r="V909" s="10"/>
      <c r="W909" s="10"/>
      <c r="Y909" s="10"/>
      <c r="Z909" s="10"/>
      <c r="AA909" s="10"/>
    </row>
    <row r="910" spans="1:27" ht="12.75">
      <c r="A910" s="50">
        <v>38156</v>
      </c>
      <c r="B910" s="51">
        <v>0.2361111111111111</v>
      </c>
      <c r="C910" s="51">
        <v>0.9381944444444443</v>
      </c>
      <c r="E910" s="10"/>
      <c r="F910" s="10"/>
      <c r="G910" s="10"/>
      <c r="I910" s="10"/>
      <c r="J910" s="56">
        <v>0</v>
      </c>
      <c r="K910" s="56">
        <v>0</v>
      </c>
      <c r="M910" s="10"/>
      <c r="N910" s="10"/>
      <c r="O910" s="10"/>
      <c r="Q910" s="10"/>
      <c r="R910" s="10"/>
      <c r="S910" s="10"/>
      <c r="U910" s="10"/>
      <c r="V910" s="10"/>
      <c r="W910" s="10"/>
      <c r="Y910" s="10"/>
      <c r="Z910" s="10"/>
      <c r="AA910" s="10"/>
    </row>
    <row r="911" spans="1:27" ht="12.75">
      <c r="A911" s="50">
        <v>38157</v>
      </c>
      <c r="B911" s="51">
        <v>0.2361111111111111</v>
      </c>
      <c r="C911" s="51">
        <v>0.9388888888888889</v>
      </c>
      <c r="E911" s="10"/>
      <c r="F911" s="10"/>
      <c r="G911" s="10"/>
      <c r="I911" s="10"/>
      <c r="J911" s="56">
        <v>0</v>
      </c>
      <c r="K911" s="56">
        <v>0</v>
      </c>
      <c r="M911" s="10"/>
      <c r="N911" s="10"/>
      <c r="O911" s="10"/>
      <c r="Q911" s="10"/>
      <c r="R911" s="10"/>
      <c r="S911" s="10"/>
      <c r="U911" s="10"/>
      <c r="V911" s="10"/>
      <c r="W911" s="10"/>
      <c r="Y911" s="10"/>
      <c r="Z911" s="10"/>
      <c r="AA911" s="10"/>
    </row>
    <row r="912" spans="1:27" ht="12.75">
      <c r="A912" s="50">
        <v>38158</v>
      </c>
      <c r="B912" s="51">
        <v>0.2361111111111111</v>
      </c>
      <c r="C912" s="51">
        <v>0.9388888888888889</v>
      </c>
      <c r="E912" s="10"/>
      <c r="F912" s="10"/>
      <c r="G912" s="10"/>
      <c r="I912" s="10"/>
      <c r="J912" s="56">
        <v>0</v>
      </c>
      <c r="K912" s="56">
        <v>0</v>
      </c>
      <c r="M912" s="10"/>
      <c r="N912" s="10"/>
      <c r="O912" s="10"/>
      <c r="Q912" s="10"/>
      <c r="R912" s="10"/>
      <c r="S912" s="10"/>
      <c r="U912" s="10"/>
      <c r="V912" s="10"/>
      <c r="W912" s="10"/>
      <c r="Y912" s="10"/>
      <c r="Z912" s="10"/>
      <c r="AA912" s="10"/>
    </row>
    <row r="913" spans="1:27" ht="12.75">
      <c r="A913" s="50">
        <v>38159</v>
      </c>
      <c r="B913" s="51">
        <v>0.23680555555555555</v>
      </c>
      <c r="C913" s="51">
        <v>0.9388888888888889</v>
      </c>
      <c r="E913" s="10"/>
      <c r="F913" s="10"/>
      <c r="G913" s="10"/>
      <c r="I913" s="10"/>
      <c r="J913" s="56">
        <v>0</v>
      </c>
      <c r="K913" s="56">
        <v>0</v>
      </c>
      <c r="M913" s="10"/>
      <c r="N913" s="10"/>
      <c r="O913" s="10"/>
      <c r="Q913" s="10"/>
      <c r="R913" s="10"/>
      <c r="S913" s="10"/>
      <c r="U913" s="10"/>
      <c r="V913" s="10"/>
      <c r="W913" s="10"/>
      <c r="Y913" s="10"/>
      <c r="Z913" s="10"/>
      <c r="AA913" s="10"/>
    </row>
    <row r="914" spans="1:27" ht="12.75">
      <c r="A914" s="50">
        <v>38160</v>
      </c>
      <c r="B914" s="51">
        <v>0.23680555555555555</v>
      </c>
      <c r="C914" s="51">
        <v>0.9388888888888889</v>
      </c>
      <c r="E914" s="10"/>
      <c r="F914" s="10"/>
      <c r="G914" s="10"/>
      <c r="I914" s="10"/>
      <c r="J914" s="56">
        <v>0</v>
      </c>
      <c r="K914" s="56">
        <v>0</v>
      </c>
      <c r="M914" s="10"/>
      <c r="N914" s="10"/>
      <c r="O914" s="10"/>
      <c r="Q914" s="10"/>
      <c r="R914" s="10"/>
      <c r="S914" s="10"/>
      <c r="U914" s="10"/>
      <c r="V914" s="10"/>
      <c r="W914" s="10"/>
      <c r="Y914" s="10"/>
      <c r="Z914" s="10"/>
      <c r="AA914" s="10"/>
    </row>
    <row r="915" spans="1:27" ht="12.75">
      <c r="A915" s="50">
        <v>38161</v>
      </c>
      <c r="B915" s="51">
        <v>0.23680555555555555</v>
      </c>
      <c r="C915" s="51">
        <v>0.9388888888888889</v>
      </c>
      <c r="E915" s="10"/>
      <c r="F915" s="10"/>
      <c r="G915" s="10"/>
      <c r="I915" s="10"/>
      <c r="J915" s="56">
        <v>0</v>
      </c>
      <c r="K915" s="56">
        <v>0</v>
      </c>
      <c r="M915" s="10"/>
      <c r="N915" s="10"/>
      <c r="O915" s="10"/>
      <c r="Q915" s="10"/>
      <c r="R915" s="10"/>
      <c r="S915" s="10"/>
      <c r="U915" s="10"/>
      <c r="V915" s="10"/>
      <c r="W915" s="10"/>
      <c r="Y915" s="10"/>
      <c r="Z915" s="10"/>
      <c r="AA915" s="10"/>
    </row>
    <row r="916" spans="1:27" ht="12.75">
      <c r="A916" s="50">
        <v>38162</v>
      </c>
      <c r="B916" s="51">
        <v>0.2375</v>
      </c>
      <c r="C916" s="51">
        <v>0.9388888888888889</v>
      </c>
      <c r="E916" s="10"/>
      <c r="F916" s="10"/>
      <c r="G916" s="10"/>
      <c r="I916" s="10"/>
      <c r="J916" s="56">
        <v>0</v>
      </c>
      <c r="K916" s="56">
        <v>0</v>
      </c>
      <c r="M916" s="10"/>
      <c r="N916" s="10"/>
      <c r="O916" s="10"/>
      <c r="Q916" s="10"/>
      <c r="R916" s="10"/>
      <c r="S916" s="10"/>
      <c r="U916" s="10"/>
      <c r="V916" s="10"/>
      <c r="W916" s="10"/>
      <c r="Y916" s="10"/>
      <c r="Z916" s="10"/>
      <c r="AA916" s="10"/>
    </row>
    <row r="917" spans="1:27" ht="12.75">
      <c r="A917" s="50">
        <v>38163</v>
      </c>
      <c r="B917" s="51">
        <v>0.2375</v>
      </c>
      <c r="C917" s="51">
        <v>0.9388888888888889</v>
      </c>
      <c r="E917" s="10"/>
      <c r="F917" s="10"/>
      <c r="G917" s="10"/>
      <c r="I917" s="10"/>
      <c r="J917" s="56">
        <v>0</v>
      </c>
      <c r="K917" s="56">
        <v>0</v>
      </c>
      <c r="M917" s="10"/>
      <c r="N917" s="10"/>
      <c r="O917" s="10"/>
      <c r="Q917" s="10"/>
      <c r="R917" s="10"/>
      <c r="S917" s="10"/>
      <c r="U917" s="10"/>
      <c r="V917" s="10"/>
      <c r="W917" s="10"/>
      <c r="Y917" s="10"/>
      <c r="Z917" s="10"/>
      <c r="AA917" s="10"/>
    </row>
    <row r="918" spans="1:27" ht="12.75">
      <c r="A918" s="50">
        <v>38164</v>
      </c>
      <c r="B918" s="51">
        <v>0.23819444444444443</v>
      </c>
      <c r="C918" s="51">
        <v>0.9388888888888889</v>
      </c>
      <c r="E918" s="10"/>
      <c r="F918" s="10"/>
      <c r="G918" s="10"/>
      <c r="I918" s="10"/>
      <c r="J918" s="56">
        <v>0</v>
      </c>
      <c r="K918" s="56">
        <v>0</v>
      </c>
      <c r="M918" s="10"/>
      <c r="N918" s="10"/>
      <c r="O918" s="10"/>
      <c r="Q918" s="10"/>
      <c r="R918" s="10"/>
      <c r="S918" s="10"/>
      <c r="U918" s="10"/>
      <c r="V918" s="10"/>
      <c r="W918" s="10"/>
      <c r="Y918" s="10"/>
      <c r="Z918" s="10"/>
      <c r="AA918" s="10"/>
    </row>
    <row r="919" spans="1:27" ht="12.75">
      <c r="A919" s="50">
        <v>38165</v>
      </c>
      <c r="B919" s="51">
        <v>0.23819444444444443</v>
      </c>
      <c r="C919" s="51">
        <v>0.9388888888888889</v>
      </c>
      <c r="E919" s="10"/>
      <c r="F919" s="10"/>
      <c r="G919" s="10"/>
      <c r="I919" s="10"/>
      <c r="J919" s="56">
        <v>0</v>
      </c>
      <c r="K919" s="56">
        <v>0</v>
      </c>
      <c r="M919" s="10"/>
      <c r="N919" s="10"/>
      <c r="O919" s="10"/>
      <c r="Q919" s="10"/>
      <c r="R919" s="10"/>
      <c r="S919" s="10"/>
      <c r="U919" s="10"/>
      <c r="V919" s="10"/>
      <c r="W919" s="10"/>
      <c r="Y919" s="10"/>
      <c r="Z919" s="10"/>
      <c r="AA919" s="10"/>
    </row>
    <row r="920" spans="1:27" ht="12.75">
      <c r="A920" s="50">
        <v>38166</v>
      </c>
      <c r="B920" s="51">
        <v>0.23888888888888887</v>
      </c>
      <c r="C920" s="51">
        <v>0.9388888888888889</v>
      </c>
      <c r="E920" s="10"/>
      <c r="F920" s="10"/>
      <c r="G920" s="10"/>
      <c r="I920" s="10"/>
      <c r="J920" s="56">
        <v>0</v>
      </c>
      <c r="K920" s="56">
        <v>0</v>
      </c>
      <c r="M920" s="10"/>
      <c r="N920" s="10"/>
      <c r="O920" s="10"/>
      <c r="Q920" s="10"/>
      <c r="R920" s="10"/>
      <c r="S920" s="10"/>
      <c r="U920" s="10"/>
      <c r="V920" s="10"/>
      <c r="W920" s="10"/>
      <c r="Y920" s="10"/>
      <c r="Z920" s="10"/>
      <c r="AA920" s="10"/>
    </row>
    <row r="921" spans="1:27" ht="12.75">
      <c r="A921" s="50">
        <v>38167</v>
      </c>
      <c r="B921" s="51">
        <v>0.23888888888888887</v>
      </c>
      <c r="C921" s="51">
        <v>0.9388888888888889</v>
      </c>
      <c r="E921" s="10"/>
      <c r="F921" s="10"/>
      <c r="G921" s="10"/>
      <c r="I921" s="10"/>
      <c r="J921" s="56">
        <v>0</v>
      </c>
      <c r="K921" s="56">
        <v>0</v>
      </c>
      <c r="M921" s="10"/>
      <c r="N921" s="10"/>
      <c r="O921" s="10"/>
      <c r="Q921" s="10"/>
      <c r="R921" s="10"/>
      <c r="S921" s="10"/>
      <c r="U921" s="10"/>
      <c r="V921" s="10"/>
      <c r="W921" s="10"/>
      <c r="Y921" s="10"/>
      <c r="Z921" s="10"/>
      <c r="AA921" s="10"/>
    </row>
    <row r="922" spans="1:27" ht="12.75">
      <c r="A922" s="50">
        <v>38168</v>
      </c>
      <c r="B922" s="51">
        <v>0.23958333333333331</v>
      </c>
      <c r="C922" s="51">
        <v>0.9381944444444443</v>
      </c>
      <c r="E922" s="10"/>
      <c r="F922" s="10"/>
      <c r="G922" s="10"/>
      <c r="I922" s="10"/>
      <c r="J922" s="56">
        <v>0</v>
      </c>
      <c r="K922" s="56">
        <v>0</v>
      </c>
      <c r="M922" s="10"/>
      <c r="N922" s="10"/>
      <c r="O922" s="10"/>
      <c r="Q922" s="10"/>
      <c r="R922" s="10"/>
      <c r="S922" s="10"/>
      <c r="U922" s="10"/>
      <c r="V922" s="10"/>
      <c r="W922" s="10"/>
      <c r="Y922" s="10"/>
      <c r="Z922" s="10"/>
      <c r="AA922" s="10"/>
    </row>
    <row r="923" spans="1:27" ht="12.75">
      <c r="A923" s="50">
        <v>38169</v>
      </c>
      <c r="B923" s="51">
        <v>0.24027777777777776</v>
      </c>
      <c r="C923" s="51">
        <v>0.9381944444444443</v>
      </c>
      <c r="E923" s="10"/>
      <c r="F923" s="10"/>
      <c r="G923" s="10"/>
      <c r="I923" s="10"/>
      <c r="J923" s="56">
        <v>0</v>
      </c>
      <c r="K923" s="56">
        <v>0</v>
      </c>
      <c r="M923" s="10"/>
      <c r="N923" s="10"/>
      <c r="O923" s="10"/>
      <c r="Q923" s="10"/>
      <c r="R923" s="10"/>
      <c r="S923" s="10"/>
      <c r="U923" s="10"/>
      <c r="V923" s="10"/>
      <c r="W923" s="10"/>
      <c r="Y923" s="10"/>
      <c r="Z923" s="10"/>
      <c r="AA923" s="10"/>
    </row>
    <row r="924" spans="1:27" ht="12.75">
      <c r="A924" s="50">
        <v>38170</v>
      </c>
      <c r="B924" s="51">
        <v>0.24027777777777776</v>
      </c>
      <c r="C924" s="51">
        <v>0.9381944444444443</v>
      </c>
      <c r="E924" s="10"/>
      <c r="F924" s="10"/>
      <c r="G924" s="10"/>
      <c r="I924" s="10"/>
      <c r="J924" s="56">
        <v>0</v>
      </c>
      <c r="K924" s="56">
        <v>0</v>
      </c>
      <c r="M924" s="10"/>
      <c r="N924" s="10"/>
      <c r="O924" s="10"/>
      <c r="Q924" s="10"/>
      <c r="R924" s="10"/>
      <c r="S924" s="10"/>
      <c r="U924" s="10"/>
      <c r="V924" s="10"/>
      <c r="W924" s="10"/>
      <c r="Y924" s="10"/>
      <c r="Z924" s="10"/>
      <c r="AA924" s="10"/>
    </row>
    <row r="925" spans="1:27" ht="12.75">
      <c r="A925" s="50">
        <v>38171</v>
      </c>
      <c r="B925" s="51">
        <v>0.2409722222222222</v>
      </c>
      <c r="C925" s="51">
        <v>0.9375</v>
      </c>
      <c r="E925" s="10"/>
      <c r="F925" s="10"/>
      <c r="G925" s="10"/>
      <c r="I925" s="10"/>
      <c r="J925" s="56">
        <v>0</v>
      </c>
      <c r="K925" s="56">
        <v>0</v>
      </c>
      <c r="M925" s="10"/>
      <c r="N925" s="10"/>
      <c r="O925" s="10"/>
      <c r="Q925" s="10"/>
      <c r="R925" s="10"/>
      <c r="S925" s="10"/>
      <c r="U925" s="10"/>
      <c r="V925" s="10"/>
      <c r="W925" s="10"/>
      <c r="Y925" s="10"/>
      <c r="Z925" s="10"/>
      <c r="AA925" s="10"/>
    </row>
    <row r="926" spans="1:27" ht="12.75">
      <c r="A926" s="50">
        <v>38172</v>
      </c>
      <c r="B926" s="51">
        <v>0.24166666666666667</v>
      </c>
      <c r="C926" s="51">
        <v>0.9375</v>
      </c>
      <c r="E926" s="10"/>
      <c r="F926" s="10"/>
      <c r="G926" s="10"/>
      <c r="I926" s="10"/>
      <c r="J926" s="56">
        <v>0</v>
      </c>
      <c r="K926" s="56">
        <v>0</v>
      </c>
      <c r="M926" s="10"/>
      <c r="N926" s="10"/>
      <c r="O926" s="10"/>
      <c r="Q926" s="10"/>
      <c r="R926" s="10"/>
      <c r="S926" s="10"/>
      <c r="U926" s="10"/>
      <c r="V926" s="10"/>
      <c r="W926" s="10"/>
      <c r="Y926" s="10"/>
      <c r="Z926" s="10"/>
      <c r="AA926" s="10"/>
    </row>
    <row r="927" spans="1:27" ht="12.75">
      <c r="A927" s="50">
        <v>38173</v>
      </c>
      <c r="B927" s="51">
        <v>0.24236111111111108</v>
      </c>
      <c r="C927" s="51">
        <v>0.9368055555555556</v>
      </c>
      <c r="E927" s="10"/>
      <c r="F927" s="10"/>
      <c r="G927" s="10"/>
      <c r="I927" s="10"/>
      <c r="J927" s="56">
        <v>0</v>
      </c>
      <c r="K927" s="56">
        <v>0</v>
      </c>
      <c r="M927" s="10"/>
      <c r="N927" s="10"/>
      <c r="O927" s="10"/>
      <c r="Q927" s="10"/>
      <c r="R927" s="10"/>
      <c r="S927" s="10"/>
      <c r="U927" s="10"/>
      <c r="V927" s="10"/>
      <c r="W927" s="10"/>
      <c r="Y927" s="10"/>
      <c r="Z927" s="10"/>
      <c r="AA927" s="10"/>
    </row>
    <row r="928" spans="1:27" ht="12.75">
      <c r="A928" s="50">
        <v>38174</v>
      </c>
      <c r="B928" s="51">
        <v>0.24305555555555552</v>
      </c>
      <c r="C928" s="51">
        <v>0.936111111111111</v>
      </c>
      <c r="E928" s="10"/>
      <c r="F928" s="10"/>
      <c r="G928" s="10"/>
      <c r="I928" s="10"/>
      <c r="J928" s="56">
        <v>0</v>
      </c>
      <c r="K928" s="56">
        <v>0</v>
      </c>
      <c r="M928" s="10"/>
      <c r="N928" s="10"/>
      <c r="O928" s="10"/>
      <c r="Q928" s="10"/>
      <c r="R928" s="10"/>
      <c r="S928" s="10"/>
      <c r="U928" s="10"/>
      <c r="V928" s="10"/>
      <c r="W928" s="10"/>
      <c r="Y928" s="10"/>
      <c r="Z928" s="10"/>
      <c r="AA928" s="10"/>
    </row>
    <row r="929" spans="1:27" ht="12.75">
      <c r="A929" s="50">
        <v>38175</v>
      </c>
      <c r="B929" s="51">
        <v>0.24375</v>
      </c>
      <c r="C929" s="51">
        <v>0.936111111111111</v>
      </c>
      <c r="E929" s="10"/>
      <c r="F929" s="10"/>
      <c r="G929" s="10"/>
      <c r="I929" s="10"/>
      <c r="J929" s="56">
        <v>0</v>
      </c>
      <c r="K929" s="56">
        <v>0</v>
      </c>
      <c r="M929" s="10"/>
      <c r="N929" s="10"/>
      <c r="O929" s="10"/>
      <c r="Q929" s="10"/>
      <c r="R929" s="10"/>
      <c r="S929" s="10"/>
      <c r="U929" s="10"/>
      <c r="V929" s="10"/>
      <c r="W929" s="10"/>
      <c r="Y929" s="10"/>
      <c r="Z929" s="10"/>
      <c r="AA929" s="10"/>
    </row>
    <row r="930" spans="1:27" ht="12.75">
      <c r="A930" s="50">
        <v>38176</v>
      </c>
      <c r="B930" s="51">
        <v>0.24444444444444446</v>
      </c>
      <c r="C930" s="51">
        <v>0.9354166666666667</v>
      </c>
      <c r="E930" s="10"/>
      <c r="F930" s="10"/>
      <c r="G930" s="10"/>
      <c r="I930" s="10"/>
      <c r="J930" s="56">
        <v>0</v>
      </c>
      <c r="K930" s="56">
        <v>0</v>
      </c>
      <c r="M930" s="10"/>
      <c r="N930" s="10"/>
      <c r="O930" s="10"/>
      <c r="Q930" s="10"/>
      <c r="R930" s="10"/>
      <c r="S930" s="10"/>
      <c r="U930" s="10"/>
      <c r="V930" s="10"/>
      <c r="W930" s="10"/>
      <c r="Y930" s="10"/>
      <c r="Z930" s="10"/>
      <c r="AA930" s="10"/>
    </row>
    <row r="931" spans="1:27" ht="12.75">
      <c r="A931" s="50">
        <v>38177</v>
      </c>
      <c r="B931" s="51">
        <v>0.24513888888888885</v>
      </c>
      <c r="C931" s="51">
        <v>0.9347222222222222</v>
      </c>
      <c r="E931" s="10"/>
      <c r="F931" s="10"/>
      <c r="G931" s="10"/>
      <c r="I931" s="10"/>
      <c r="J931" s="56">
        <v>0</v>
      </c>
      <c r="K931" s="56">
        <v>0</v>
      </c>
      <c r="M931" s="10"/>
      <c r="N931" s="10"/>
      <c r="O931" s="10"/>
      <c r="Q931" s="10"/>
      <c r="R931" s="10"/>
      <c r="S931" s="10"/>
      <c r="U931" s="10"/>
      <c r="V931" s="10"/>
      <c r="W931" s="10"/>
      <c r="Y931" s="10"/>
      <c r="Z931" s="10"/>
      <c r="AA931" s="10"/>
    </row>
    <row r="932" spans="1:27" ht="12.75">
      <c r="A932" s="50">
        <v>38178</v>
      </c>
      <c r="B932" s="51">
        <v>0.24583333333333335</v>
      </c>
      <c r="C932" s="51">
        <v>0.9340277777777778</v>
      </c>
      <c r="E932" s="10"/>
      <c r="F932" s="10"/>
      <c r="G932" s="10"/>
      <c r="I932" s="10"/>
      <c r="J932" s="56">
        <v>0</v>
      </c>
      <c r="K932" s="56">
        <v>0</v>
      </c>
      <c r="M932" s="10"/>
      <c r="N932" s="10"/>
      <c r="O932" s="10"/>
      <c r="Q932" s="10"/>
      <c r="R932" s="10"/>
      <c r="S932" s="10"/>
      <c r="U932" s="10"/>
      <c r="V932" s="10"/>
      <c r="W932" s="10"/>
      <c r="Y932" s="10"/>
      <c r="Z932" s="10"/>
      <c r="AA932" s="10"/>
    </row>
    <row r="933" spans="1:27" ht="12.75">
      <c r="A933" s="50">
        <v>38179</v>
      </c>
      <c r="B933" s="51">
        <v>0.2465277777777778</v>
      </c>
      <c r="C933" s="51">
        <v>0.9340277777777778</v>
      </c>
      <c r="E933" s="10"/>
      <c r="F933" s="10"/>
      <c r="G933" s="10"/>
      <c r="I933" s="10"/>
      <c r="J933" s="56">
        <v>0</v>
      </c>
      <c r="K933" s="56">
        <v>0</v>
      </c>
      <c r="M933" s="10"/>
      <c r="N933" s="10"/>
      <c r="O933" s="10"/>
      <c r="Q933" s="10"/>
      <c r="R933" s="10"/>
      <c r="S933" s="10"/>
      <c r="U933" s="10"/>
      <c r="V933" s="10"/>
      <c r="W933" s="10"/>
      <c r="Y933" s="10"/>
      <c r="Z933" s="10"/>
      <c r="AA933" s="10"/>
    </row>
    <row r="934" spans="1:27" ht="12.75">
      <c r="A934" s="50">
        <v>38180</v>
      </c>
      <c r="B934" s="51">
        <v>0.24722222222222223</v>
      </c>
      <c r="C934" s="51">
        <v>0.9333333333333332</v>
      </c>
      <c r="E934" s="10"/>
      <c r="F934" s="10"/>
      <c r="G934" s="10"/>
      <c r="I934" s="10"/>
      <c r="J934" s="56">
        <v>0</v>
      </c>
      <c r="K934" s="56">
        <v>0</v>
      </c>
      <c r="M934" s="10"/>
      <c r="N934" s="10"/>
      <c r="O934" s="10"/>
      <c r="Q934" s="10"/>
      <c r="R934" s="10"/>
      <c r="S934" s="10"/>
      <c r="U934" s="10"/>
      <c r="V934" s="10"/>
      <c r="W934" s="10"/>
      <c r="Y934" s="10"/>
      <c r="Z934" s="10"/>
      <c r="AA934" s="10"/>
    </row>
    <row r="935" spans="1:27" ht="12.75">
      <c r="A935" s="50">
        <v>38181</v>
      </c>
      <c r="B935" s="51">
        <v>0.24791666666666665</v>
      </c>
      <c r="C935" s="51">
        <v>0.9326388888888888</v>
      </c>
      <c r="E935" s="10"/>
      <c r="F935" s="10"/>
      <c r="G935" s="10"/>
      <c r="I935" s="10"/>
      <c r="J935" s="56">
        <v>0</v>
      </c>
      <c r="K935" s="56">
        <v>0</v>
      </c>
      <c r="M935" s="10"/>
      <c r="N935" s="10"/>
      <c r="O935" s="10"/>
      <c r="Q935" s="10"/>
      <c r="R935" s="10"/>
      <c r="S935" s="10"/>
      <c r="U935" s="10"/>
      <c r="V935" s="10"/>
      <c r="W935" s="10"/>
      <c r="Y935" s="10"/>
      <c r="Z935" s="10"/>
      <c r="AA935" s="10"/>
    </row>
    <row r="936" spans="1:27" ht="12.75">
      <c r="A936" s="50">
        <v>38182</v>
      </c>
      <c r="B936" s="51">
        <v>0.24930555555555556</v>
      </c>
      <c r="C936" s="51">
        <v>0.9319444444444445</v>
      </c>
      <c r="E936" s="10"/>
      <c r="F936" s="10"/>
      <c r="G936" s="10"/>
      <c r="I936" s="10"/>
      <c r="J936" s="56">
        <v>0</v>
      </c>
      <c r="K936" s="56">
        <v>0</v>
      </c>
      <c r="M936" s="10"/>
      <c r="N936" s="10"/>
      <c r="O936" s="10"/>
      <c r="Q936" s="10"/>
      <c r="R936" s="10"/>
      <c r="S936" s="10"/>
      <c r="U936" s="10"/>
      <c r="V936" s="10"/>
      <c r="W936" s="10"/>
      <c r="Y936" s="10"/>
      <c r="Z936" s="10"/>
      <c r="AA936" s="10"/>
    </row>
    <row r="937" spans="1:27" ht="12.75">
      <c r="A937" s="50">
        <v>38183</v>
      </c>
      <c r="B937" s="51">
        <v>0.25</v>
      </c>
      <c r="C937" s="51">
        <v>0.9305555555555555</v>
      </c>
      <c r="E937" s="10"/>
      <c r="F937" s="10"/>
      <c r="G937" s="10"/>
      <c r="I937" s="10"/>
      <c r="J937" s="56">
        <v>0</v>
      </c>
      <c r="K937" s="56">
        <v>0</v>
      </c>
      <c r="M937" s="10"/>
      <c r="N937" s="10"/>
      <c r="O937" s="10"/>
      <c r="Q937" s="10"/>
      <c r="R937" s="10"/>
      <c r="S937" s="10"/>
      <c r="U937" s="10"/>
      <c r="V937" s="10"/>
      <c r="W937" s="10"/>
      <c r="Y937" s="10"/>
      <c r="Z937" s="10"/>
      <c r="AA937" s="10"/>
    </row>
    <row r="938" spans="1:27" ht="12.75">
      <c r="A938" s="50">
        <v>38184</v>
      </c>
      <c r="B938" s="51">
        <v>0.25069444444444444</v>
      </c>
      <c r="C938" s="51">
        <v>0.929861111111111</v>
      </c>
      <c r="E938" s="10"/>
      <c r="F938" s="10"/>
      <c r="G938" s="10"/>
      <c r="I938" s="10"/>
      <c r="J938" s="56">
        <v>0</v>
      </c>
      <c r="K938" s="56">
        <v>0</v>
      </c>
      <c r="M938" s="10"/>
      <c r="N938" s="10"/>
      <c r="O938" s="10"/>
      <c r="Q938" s="10"/>
      <c r="R938" s="10"/>
      <c r="S938" s="10"/>
      <c r="U938" s="10"/>
      <c r="V938" s="10"/>
      <c r="W938" s="10"/>
      <c r="Y938" s="10"/>
      <c r="Z938" s="10"/>
      <c r="AA938" s="10"/>
    </row>
    <row r="939" spans="1:27" ht="12.75">
      <c r="A939" s="50">
        <v>38185</v>
      </c>
      <c r="B939" s="51">
        <v>0.2520833333333333</v>
      </c>
      <c r="C939" s="51">
        <v>0.9291666666666666</v>
      </c>
      <c r="E939" s="10"/>
      <c r="F939" s="10"/>
      <c r="G939" s="10"/>
      <c r="I939" s="10"/>
      <c r="J939" s="56">
        <v>0</v>
      </c>
      <c r="K939" s="56">
        <v>0</v>
      </c>
      <c r="M939" s="10"/>
      <c r="N939" s="10"/>
      <c r="O939" s="10"/>
      <c r="Q939" s="10"/>
      <c r="R939" s="10"/>
      <c r="S939" s="10"/>
      <c r="U939" s="10"/>
      <c r="V939" s="10"/>
      <c r="W939" s="10"/>
      <c r="Y939" s="10"/>
      <c r="Z939" s="10"/>
      <c r="AA939" s="10"/>
    </row>
    <row r="940" spans="1:27" ht="12.75">
      <c r="A940" s="50">
        <v>38186</v>
      </c>
      <c r="B940" s="51">
        <v>0.25277777777777777</v>
      </c>
      <c r="C940" s="51">
        <v>0.9284722222222223</v>
      </c>
      <c r="E940" s="10"/>
      <c r="F940" s="10"/>
      <c r="G940" s="10"/>
      <c r="I940" s="10"/>
      <c r="J940" s="56">
        <v>0</v>
      </c>
      <c r="K940" s="56">
        <v>0</v>
      </c>
      <c r="M940" s="10"/>
      <c r="N940" s="10"/>
      <c r="O940" s="10"/>
      <c r="Q940" s="10"/>
      <c r="R940" s="10"/>
      <c r="S940" s="10"/>
      <c r="U940" s="10"/>
      <c r="V940" s="10"/>
      <c r="W940" s="10"/>
      <c r="Y940" s="10"/>
      <c r="Z940" s="10"/>
      <c r="AA940" s="10"/>
    </row>
    <row r="941" spans="1:27" ht="12.75">
      <c r="A941" s="50">
        <v>38187</v>
      </c>
      <c r="B941" s="51">
        <v>0.2534722222222222</v>
      </c>
      <c r="C941" s="51">
        <v>0.9277777777777777</v>
      </c>
      <c r="E941" s="10"/>
      <c r="F941" s="10"/>
      <c r="G941" s="10"/>
      <c r="I941" s="10"/>
      <c r="J941" s="56">
        <v>0</v>
      </c>
      <c r="K941" s="56">
        <v>0</v>
      </c>
      <c r="M941" s="10"/>
      <c r="N941" s="10"/>
      <c r="O941" s="10"/>
      <c r="Q941" s="10"/>
      <c r="R941" s="10"/>
      <c r="S941" s="10"/>
      <c r="U941" s="10"/>
      <c r="V941" s="10"/>
      <c r="W941" s="10"/>
      <c r="Y941" s="10"/>
      <c r="Z941" s="10"/>
      <c r="AA941" s="10"/>
    </row>
    <row r="942" spans="1:27" ht="12.75">
      <c r="A942" s="50">
        <v>38188</v>
      </c>
      <c r="B942" s="51">
        <v>0.2548611111111111</v>
      </c>
      <c r="C942" s="51">
        <v>0.9263888888888889</v>
      </c>
      <c r="E942" s="10"/>
      <c r="F942" s="10"/>
      <c r="G942" s="10"/>
      <c r="I942" s="10"/>
      <c r="J942" s="56">
        <v>0</v>
      </c>
      <c r="K942" s="56">
        <v>0</v>
      </c>
      <c r="M942" s="10"/>
      <c r="N942" s="10"/>
      <c r="O942" s="10"/>
      <c r="Q942" s="10"/>
      <c r="R942" s="10"/>
      <c r="S942" s="10"/>
      <c r="U942" s="10"/>
      <c r="V942" s="10"/>
      <c r="W942" s="10"/>
      <c r="Y942" s="10"/>
      <c r="Z942" s="10"/>
      <c r="AA942" s="10"/>
    </row>
    <row r="943" spans="1:27" ht="12.75">
      <c r="A943" s="50">
        <v>38189</v>
      </c>
      <c r="B943" s="51">
        <v>0.2555555555555556</v>
      </c>
      <c r="C943" s="51">
        <v>0.9256944444444444</v>
      </c>
      <c r="E943" s="10"/>
      <c r="F943" s="10"/>
      <c r="G943" s="10"/>
      <c r="I943" s="10"/>
      <c r="J943" s="56">
        <v>0</v>
      </c>
      <c r="K943" s="56">
        <v>0</v>
      </c>
      <c r="M943" s="10"/>
      <c r="N943" s="10"/>
      <c r="O943" s="10"/>
      <c r="Q943" s="10"/>
      <c r="R943" s="10"/>
      <c r="S943" s="10"/>
      <c r="U943" s="10"/>
      <c r="V943" s="10"/>
      <c r="W943" s="10"/>
      <c r="Y943" s="10"/>
      <c r="Z943" s="10"/>
      <c r="AA943" s="10"/>
    </row>
    <row r="944" spans="1:27" ht="12.75">
      <c r="A944" s="50">
        <v>38190</v>
      </c>
      <c r="B944" s="51">
        <v>0.25625</v>
      </c>
      <c r="C944" s="51">
        <v>0.925</v>
      </c>
      <c r="E944" s="10"/>
      <c r="F944" s="10"/>
      <c r="G944" s="10"/>
      <c r="I944" s="10"/>
      <c r="J944" s="56">
        <v>0</v>
      </c>
      <c r="K944" s="56">
        <v>0</v>
      </c>
      <c r="M944" s="10"/>
      <c r="N944" s="10"/>
      <c r="O944" s="10"/>
      <c r="Q944" s="10"/>
      <c r="R944" s="10"/>
      <c r="S944" s="10"/>
      <c r="U944" s="10"/>
      <c r="V944" s="10"/>
      <c r="W944" s="10"/>
      <c r="Y944" s="10"/>
      <c r="Z944" s="10"/>
      <c r="AA944" s="10"/>
    </row>
    <row r="945" spans="1:27" ht="12.75">
      <c r="A945" s="50">
        <v>38191</v>
      </c>
      <c r="B945" s="51">
        <v>0.2576388888888889</v>
      </c>
      <c r="C945" s="51">
        <v>0.9236111111111112</v>
      </c>
      <c r="E945" s="10"/>
      <c r="F945" s="10"/>
      <c r="G945" s="10"/>
      <c r="I945" s="10"/>
      <c r="J945" s="56">
        <v>0</v>
      </c>
      <c r="K945" s="56">
        <v>0</v>
      </c>
      <c r="M945" s="10"/>
      <c r="N945" s="10"/>
      <c r="O945" s="10"/>
      <c r="Q945" s="10"/>
      <c r="R945" s="10"/>
      <c r="S945" s="10"/>
      <c r="U945" s="10"/>
      <c r="V945" s="10"/>
      <c r="W945" s="10"/>
      <c r="Y945" s="10"/>
      <c r="Z945" s="10"/>
      <c r="AA945" s="10"/>
    </row>
    <row r="946" spans="1:27" ht="12.75">
      <c r="A946" s="50">
        <v>38192</v>
      </c>
      <c r="B946" s="51">
        <v>0.25833333333333336</v>
      </c>
      <c r="C946" s="51">
        <v>0.9229166666666666</v>
      </c>
      <c r="E946" s="10"/>
      <c r="F946" s="10"/>
      <c r="G946" s="10"/>
      <c r="I946" s="10"/>
      <c r="J946" s="56">
        <v>0</v>
      </c>
      <c r="K946" s="56">
        <v>0</v>
      </c>
      <c r="M946" s="10"/>
      <c r="N946" s="10"/>
      <c r="O946" s="10"/>
      <c r="Q946" s="10"/>
      <c r="R946" s="10"/>
      <c r="S946" s="10"/>
      <c r="U946" s="10"/>
      <c r="V946" s="10"/>
      <c r="W946" s="10"/>
      <c r="Y946" s="10"/>
      <c r="Z946" s="10"/>
      <c r="AA946" s="10"/>
    </row>
    <row r="947" spans="1:27" ht="12.75">
      <c r="A947" s="50">
        <v>38193</v>
      </c>
      <c r="B947" s="51">
        <v>0.25972222222222224</v>
      </c>
      <c r="C947" s="51">
        <v>0.9215277777777777</v>
      </c>
      <c r="E947" s="10"/>
      <c r="F947" s="10"/>
      <c r="G947" s="10"/>
      <c r="I947" s="10"/>
      <c r="J947" s="56">
        <v>0</v>
      </c>
      <c r="K947" s="56">
        <v>0</v>
      </c>
      <c r="M947" s="10"/>
      <c r="N947" s="10"/>
      <c r="O947" s="10"/>
      <c r="Q947" s="10"/>
      <c r="R947" s="10"/>
      <c r="S947" s="10"/>
      <c r="U947" s="10"/>
      <c r="V947" s="10"/>
      <c r="W947" s="10"/>
      <c r="Y947" s="10"/>
      <c r="Z947" s="10"/>
      <c r="AA947" s="10"/>
    </row>
    <row r="948" spans="1:27" ht="12.75">
      <c r="A948" s="50">
        <v>38194</v>
      </c>
      <c r="B948" s="51">
        <v>0.2604166666666667</v>
      </c>
      <c r="C948" s="51">
        <v>0.9208333333333334</v>
      </c>
      <c r="E948" s="10"/>
      <c r="F948" s="10"/>
      <c r="G948" s="10"/>
      <c r="I948" s="10"/>
      <c r="J948" s="56">
        <v>0</v>
      </c>
      <c r="K948" s="56">
        <v>0</v>
      </c>
      <c r="M948" s="10"/>
      <c r="N948" s="10"/>
      <c r="O948" s="10"/>
      <c r="Q948" s="10"/>
      <c r="R948" s="10"/>
      <c r="S948" s="10"/>
      <c r="U948" s="10"/>
      <c r="V948" s="10"/>
      <c r="W948" s="10"/>
      <c r="Y948" s="10"/>
      <c r="Z948" s="10"/>
      <c r="AA948" s="10"/>
    </row>
    <row r="949" spans="1:27" ht="12.75">
      <c r="A949" s="50">
        <v>38195</v>
      </c>
      <c r="B949" s="51">
        <v>0.26180555555555557</v>
      </c>
      <c r="C949" s="51">
        <v>0.9194444444444444</v>
      </c>
      <c r="E949" s="10"/>
      <c r="F949" s="10"/>
      <c r="G949" s="10"/>
      <c r="I949" s="10"/>
      <c r="J949" s="56">
        <v>0</v>
      </c>
      <c r="K949" s="56">
        <v>0</v>
      </c>
      <c r="M949" s="10"/>
      <c r="N949" s="10"/>
      <c r="O949" s="10"/>
      <c r="Q949" s="10"/>
      <c r="R949" s="10"/>
      <c r="S949" s="10"/>
      <c r="U949" s="10"/>
      <c r="V949" s="10"/>
      <c r="W949" s="10"/>
      <c r="Y949" s="10"/>
      <c r="Z949" s="10"/>
      <c r="AA949" s="10"/>
    </row>
    <row r="950" spans="1:27" ht="12.75">
      <c r="A950" s="50">
        <v>38196</v>
      </c>
      <c r="B950" s="51">
        <v>0.2625</v>
      </c>
      <c r="C950" s="51">
        <v>0.91875</v>
      </c>
      <c r="E950" s="10"/>
      <c r="F950" s="10"/>
      <c r="G950" s="10"/>
      <c r="I950" s="10"/>
      <c r="J950" s="56">
        <v>0</v>
      </c>
      <c r="K950" s="56">
        <v>0</v>
      </c>
      <c r="M950" s="10"/>
      <c r="N950" s="10"/>
      <c r="O950" s="10"/>
      <c r="Q950" s="10"/>
      <c r="R950" s="10"/>
      <c r="S950" s="10"/>
      <c r="U950" s="10"/>
      <c r="V950" s="10"/>
      <c r="W950" s="10"/>
      <c r="Y950" s="10"/>
      <c r="Z950" s="10"/>
      <c r="AA950" s="10"/>
    </row>
    <row r="951" spans="1:27" ht="12.75">
      <c r="A951" s="50">
        <v>38197</v>
      </c>
      <c r="B951" s="51">
        <v>0.2638888888888889</v>
      </c>
      <c r="C951" s="51">
        <v>0.9173611111111111</v>
      </c>
      <c r="E951" s="10"/>
      <c r="F951" s="10"/>
      <c r="G951" s="10"/>
      <c r="I951" s="10"/>
      <c r="J951" s="56">
        <v>0</v>
      </c>
      <c r="K951" s="56">
        <v>0</v>
      </c>
      <c r="M951" s="10"/>
      <c r="N951" s="10"/>
      <c r="O951" s="10"/>
      <c r="Q951" s="10"/>
      <c r="R951" s="10"/>
      <c r="S951" s="10"/>
      <c r="U951" s="10"/>
      <c r="V951" s="10"/>
      <c r="W951" s="10"/>
      <c r="Y951" s="10"/>
      <c r="Z951" s="10"/>
      <c r="AA951" s="10"/>
    </row>
    <row r="952" spans="1:27" ht="12.75">
      <c r="A952" s="50">
        <v>38198</v>
      </c>
      <c r="B952" s="51">
        <v>0.2652777777777778</v>
      </c>
      <c r="C952" s="51">
        <v>0.9159722222222222</v>
      </c>
      <c r="E952" s="10"/>
      <c r="F952" s="10"/>
      <c r="G952" s="10"/>
      <c r="I952" s="10"/>
      <c r="J952" s="56">
        <v>0</v>
      </c>
      <c r="K952" s="56">
        <v>0</v>
      </c>
      <c r="M952" s="10"/>
      <c r="N952" s="10"/>
      <c r="O952" s="10"/>
      <c r="Q952" s="10"/>
      <c r="R952" s="10"/>
      <c r="S952" s="10"/>
      <c r="U952" s="10"/>
      <c r="V952" s="10"/>
      <c r="W952" s="10"/>
      <c r="Y952" s="10"/>
      <c r="Z952" s="10"/>
      <c r="AA952" s="10"/>
    </row>
    <row r="953" spans="1:27" ht="12.75">
      <c r="A953" s="50">
        <v>38199</v>
      </c>
      <c r="B953" s="51">
        <v>0.2659722222222222</v>
      </c>
      <c r="C953" s="51">
        <v>0.9152777777777776</v>
      </c>
      <c r="E953" s="10"/>
      <c r="F953" s="10"/>
      <c r="G953" s="10"/>
      <c r="I953" s="10"/>
      <c r="J953" s="56">
        <v>0</v>
      </c>
      <c r="K953" s="56">
        <v>0</v>
      </c>
      <c r="M953" s="10"/>
      <c r="N953" s="10"/>
      <c r="O953" s="10"/>
      <c r="Q953" s="10"/>
      <c r="R953" s="10"/>
      <c r="S953" s="10"/>
      <c r="U953" s="10"/>
      <c r="V953" s="10"/>
      <c r="W953" s="10"/>
      <c r="Y953" s="10"/>
      <c r="Z953" s="10"/>
      <c r="AA953" s="10"/>
    </row>
    <row r="954" spans="1:27" ht="12.75">
      <c r="A954" s="50">
        <v>38200</v>
      </c>
      <c r="B954" s="51">
        <v>0.2673611111111111</v>
      </c>
      <c r="C954" s="51">
        <v>0.9138888888888889</v>
      </c>
      <c r="E954" s="10"/>
      <c r="F954" s="10"/>
      <c r="G954" s="10"/>
      <c r="I954" s="10"/>
      <c r="J954" s="56">
        <v>0</v>
      </c>
      <c r="K954" s="56">
        <v>0</v>
      </c>
      <c r="M954" s="10"/>
      <c r="N954" s="10"/>
      <c r="O954" s="10"/>
      <c r="Q954" s="10"/>
      <c r="R954" s="10"/>
      <c r="S954" s="10"/>
      <c r="U954" s="10"/>
      <c r="V954" s="10"/>
      <c r="W954" s="10"/>
      <c r="Y954" s="10"/>
      <c r="Z954" s="10"/>
      <c r="AA954" s="10"/>
    </row>
    <row r="955" spans="1:27" ht="12.75">
      <c r="A955" s="50">
        <v>38201</v>
      </c>
      <c r="B955" s="51">
        <v>0.26805555555555555</v>
      </c>
      <c r="C955" s="51">
        <v>0.9125</v>
      </c>
      <c r="E955" s="10"/>
      <c r="F955" s="10"/>
      <c r="G955" s="10"/>
      <c r="I955" s="10"/>
      <c r="J955" s="56">
        <v>0</v>
      </c>
      <c r="K955" s="56">
        <v>0</v>
      </c>
      <c r="M955" s="10"/>
      <c r="N955" s="10"/>
      <c r="O955" s="10"/>
      <c r="Q955" s="10"/>
      <c r="R955" s="10"/>
      <c r="S955" s="10"/>
      <c r="U955" s="10"/>
      <c r="V955" s="10"/>
      <c r="W955" s="10"/>
      <c r="Y955" s="10"/>
      <c r="Z955" s="10"/>
      <c r="AA955" s="10"/>
    </row>
    <row r="956" spans="1:27" ht="12.75">
      <c r="A956" s="50">
        <v>38202</v>
      </c>
      <c r="B956" s="51">
        <v>0.26944444444444443</v>
      </c>
      <c r="C956" s="51">
        <v>0.9111111111111111</v>
      </c>
      <c r="E956" s="10"/>
      <c r="F956" s="10"/>
      <c r="G956" s="10"/>
      <c r="I956" s="10"/>
      <c r="J956" s="56">
        <v>0</v>
      </c>
      <c r="K956" s="56">
        <v>0</v>
      </c>
      <c r="M956" s="10"/>
      <c r="N956" s="10"/>
      <c r="O956" s="10"/>
      <c r="Q956" s="10"/>
      <c r="R956" s="10"/>
      <c r="S956" s="10"/>
      <c r="U956" s="10"/>
      <c r="V956" s="10"/>
      <c r="W956" s="10"/>
      <c r="Y956" s="10"/>
      <c r="Z956" s="10"/>
      <c r="AA956" s="10"/>
    </row>
    <row r="957" spans="1:27" ht="12.75">
      <c r="A957" s="50">
        <v>38203</v>
      </c>
      <c r="B957" s="51">
        <v>0.2701388888888889</v>
      </c>
      <c r="C957" s="51">
        <v>0.9104166666666667</v>
      </c>
      <c r="E957" s="10"/>
      <c r="F957" s="10"/>
      <c r="G957" s="10"/>
      <c r="I957" s="10"/>
      <c r="J957" s="56">
        <v>0</v>
      </c>
      <c r="K957" s="56">
        <v>0</v>
      </c>
      <c r="M957" s="10"/>
      <c r="N957" s="10"/>
      <c r="O957" s="10"/>
      <c r="Q957" s="10"/>
      <c r="R957" s="10"/>
      <c r="S957" s="10"/>
      <c r="U957" s="10"/>
      <c r="V957" s="10"/>
      <c r="W957" s="10"/>
      <c r="Y957" s="10"/>
      <c r="Z957" s="10"/>
      <c r="AA957" s="10"/>
    </row>
    <row r="958" spans="1:27" ht="12.75">
      <c r="A958" s="50">
        <v>38204</v>
      </c>
      <c r="B958" s="51">
        <v>0.27152777777777776</v>
      </c>
      <c r="C958" s="51">
        <v>0.9090277777777778</v>
      </c>
      <c r="E958" s="10"/>
      <c r="F958" s="10"/>
      <c r="G958" s="10"/>
      <c r="I958" s="10"/>
      <c r="J958" s="56">
        <v>0</v>
      </c>
      <c r="K958" s="56">
        <v>0</v>
      </c>
      <c r="M958" s="10"/>
      <c r="N958" s="10"/>
      <c r="O958" s="10"/>
      <c r="Q958" s="10"/>
      <c r="R958" s="10"/>
      <c r="S958" s="10"/>
      <c r="U958" s="10"/>
      <c r="V958" s="10"/>
      <c r="W958" s="10"/>
      <c r="Y958" s="10"/>
      <c r="Z958" s="10"/>
      <c r="AA958" s="10"/>
    </row>
    <row r="959" spans="1:27" ht="12.75">
      <c r="A959" s="50">
        <v>38205</v>
      </c>
      <c r="B959" s="51">
        <v>0.2729166666666667</v>
      </c>
      <c r="C959" s="51">
        <v>0.9076388888888889</v>
      </c>
      <c r="E959" s="10"/>
      <c r="F959" s="10"/>
      <c r="G959" s="10"/>
      <c r="I959" s="10"/>
      <c r="J959" s="56">
        <v>0</v>
      </c>
      <c r="K959" s="56">
        <v>0</v>
      </c>
      <c r="M959" s="10"/>
      <c r="N959" s="10"/>
      <c r="O959" s="10"/>
      <c r="Q959" s="10"/>
      <c r="R959" s="10"/>
      <c r="S959" s="10"/>
      <c r="U959" s="10"/>
      <c r="V959" s="10"/>
      <c r="W959" s="10"/>
      <c r="Y959" s="10"/>
      <c r="Z959" s="10"/>
      <c r="AA959" s="10"/>
    </row>
    <row r="960" spans="1:27" ht="12.75">
      <c r="A960" s="50">
        <v>38206</v>
      </c>
      <c r="B960" s="51">
        <v>0.2736111111111111</v>
      </c>
      <c r="C960" s="51">
        <v>0.90625</v>
      </c>
      <c r="E960" s="10"/>
      <c r="F960" s="10"/>
      <c r="G960" s="10"/>
      <c r="I960" s="10"/>
      <c r="J960" s="56">
        <v>0</v>
      </c>
      <c r="K960" s="56">
        <v>0</v>
      </c>
      <c r="M960" s="10"/>
      <c r="N960" s="10"/>
      <c r="O960" s="10"/>
      <c r="Q960" s="10"/>
      <c r="R960" s="10"/>
      <c r="S960" s="10"/>
      <c r="U960" s="10"/>
      <c r="V960" s="10"/>
      <c r="W960" s="10"/>
      <c r="Y960" s="10"/>
      <c r="Z960" s="10"/>
      <c r="AA960" s="10"/>
    </row>
    <row r="961" spans="1:27" ht="12.75">
      <c r="A961" s="50">
        <v>38207</v>
      </c>
      <c r="B961" s="51">
        <v>0.275</v>
      </c>
      <c r="C961" s="51">
        <v>0.904861111111111</v>
      </c>
      <c r="E961" s="10"/>
      <c r="F961" s="10"/>
      <c r="G961" s="10"/>
      <c r="I961" s="10"/>
      <c r="J961" s="56">
        <v>0</v>
      </c>
      <c r="K961" s="56">
        <v>0</v>
      </c>
      <c r="M961" s="10"/>
      <c r="N961" s="10"/>
      <c r="O961" s="10"/>
      <c r="Q961" s="10"/>
      <c r="R961" s="10"/>
      <c r="S961" s="10"/>
      <c r="U961" s="10"/>
      <c r="V961" s="10"/>
      <c r="W961" s="10"/>
      <c r="Y961" s="10"/>
      <c r="Z961" s="10"/>
      <c r="AA961" s="10"/>
    </row>
    <row r="962" spans="1:27" ht="12.75">
      <c r="A962" s="50">
        <v>38208</v>
      </c>
      <c r="B962" s="51">
        <v>0.27638888888888885</v>
      </c>
      <c r="C962" s="51">
        <v>0.9034722222222222</v>
      </c>
      <c r="E962" s="10"/>
      <c r="F962" s="10"/>
      <c r="G962" s="10"/>
      <c r="I962" s="10"/>
      <c r="J962" s="56">
        <v>0</v>
      </c>
      <c r="K962" s="56">
        <v>0</v>
      </c>
      <c r="M962" s="10"/>
      <c r="N962" s="10"/>
      <c r="O962" s="10"/>
      <c r="Q962" s="10"/>
      <c r="R962" s="10"/>
      <c r="S962" s="10"/>
      <c r="U962" s="10"/>
      <c r="V962" s="10"/>
      <c r="W962" s="10"/>
      <c r="Y962" s="10"/>
      <c r="Z962" s="10"/>
      <c r="AA962" s="10"/>
    </row>
    <row r="963" spans="1:27" ht="12.75">
      <c r="A963" s="50">
        <v>38209</v>
      </c>
      <c r="B963" s="51">
        <v>0.27708333333333335</v>
      </c>
      <c r="C963" s="51">
        <v>0.9020833333333332</v>
      </c>
      <c r="E963" s="10"/>
      <c r="F963" s="10"/>
      <c r="G963" s="10"/>
      <c r="I963" s="10"/>
      <c r="J963" s="56">
        <v>0</v>
      </c>
      <c r="K963" s="56">
        <v>0</v>
      </c>
      <c r="M963" s="10"/>
      <c r="N963" s="10"/>
      <c r="O963" s="10"/>
      <c r="Q963" s="10"/>
      <c r="R963" s="10"/>
      <c r="S963" s="10"/>
      <c r="U963" s="10"/>
      <c r="V963" s="10"/>
      <c r="W963" s="10"/>
      <c r="Y963" s="10"/>
      <c r="Z963" s="10"/>
      <c r="AA963" s="10"/>
    </row>
    <row r="964" spans="1:27" ht="12.75">
      <c r="A964" s="50">
        <v>38210</v>
      </c>
      <c r="B964" s="51">
        <v>0.27847222222222223</v>
      </c>
      <c r="C964" s="51">
        <v>0.9006944444444445</v>
      </c>
      <c r="E964" s="10"/>
      <c r="F964" s="10"/>
      <c r="G964" s="10"/>
      <c r="I964" s="10"/>
      <c r="J964" s="56">
        <v>0</v>
      </c>
      <c r="K964" s="56">
        <v>0</v>
      </c>
      <c r="M964" s="10"/>
      <c r="N964" s="10"/>
      <c r="O964" s="10"/>
      <c r="Q964" s="10"/>
      <c r="R964" s="10"/>
      <c r="S964" s="10"/>
      <c r="U964" s="10"/>
      <c r="V964" s="10"/>
      <c r="W964" s="10"/>
      <c r="Y964" s="10"/>
      <c r="Z964" s="10"/>
      <c r="AA964" s="10"/>
    </row>
    <row r="965" spans="1:27" ht="12.75">
      <c r="A965" s="50">
        <v>38211</v>
      </c>
      <c r="B965" s="51">
        <v>0.2798611111111111</v>
      </c>
      <c r="C965" s="51">
        <v>0.8993055555555555</v>
      </c>
      <c r="E965" s="10"/>
      <c r="F965" s="10"/>
      <c r="G965" s="10"/>
      <c r="I965" s="10"/>
      <c r="J965" s="56">
        <v>0</v>
      </c>
      <c r="K965" s="56">
        <v>0</v>
      </c>
      <c r="M965" s="10"/>
      <c r="N965" s="10"/>
      <c r="O965" s="10"/>
      <c r="Q965" s="10"/>
      <c r="R965" s="10"/>
      <c r="S965" s="10"/>
      <c r="U965" s="10"/>
      <c r="V965" s="10"/>
      <c r="W965" s="10"/>
      <c r="Y965" s="10"/>
      <c r="Z965" s="10"/>
      <c r="AA965" s="10"/>
    </row>
    <row r="966" spans="1:27" ht="12.75">
      <c r="A966" s="50">
        <v>38212</v>
      </c>
      <c r="B966" s="51">
        <v>0.28055555555555556</v>
      </c>
      <c r="C966" s="51">
        <v>0.8979166666666666</v>
      </c>
      <c r="E966" s="10"/>
      <c r="F966" s="10"/>
      <c r="G966" s="10"/>
      <c r="I966" s="10"/>
      <c r="J966" s="56">
        <v>0</v>
      </c>
      <c r="K966" s="56">
        <v>0</v>
      </c>
      <c r="M966" s="10"/>
      <c r="N966" s="10"/>
      <c r="O966" s="10"/>
      <c r="Q966" s="10"/>
      <c r="R966" s="10"/>
      <c r="S966" s="10"/>
      <c r="U966" s="10"/>
      <c r="V966" s="10"/>
      <c r="W966" s="10"/>
      <c r="Y966" s="10"/>
      <c r="Z966" s="10"/>
      <c r="AA966" s="10"/>
    </row>
    <row r="967" spans="1:27" ht="12.75">
      <c r="A967" s="50">
        <v>38213</v>
      </c>
      <c r="B967" s="51">
        <v>0.28194444444444444</v>
      </c>
      <c r="C967" s="51">
        <v>0.8965277777777777</v>
      </c>
      <c r="E967" s="10"/>
      <c r="F967" s="10"/>
      <c r="G967" s="10"/>
      <c r="I967" s="10"/>
      <c r="J967" s="56">
        <v>0</v>
      </c>
      <c r="K967" s="56">
        <v>0</v>
      </c>
      <c r="M967" s="10"/>
      <c r="N967" s="10"/>
      <c r="O967" s="10"/>
      <c r="Q967" s="10"/>
      <c r="R967" s="10"/>
      <c r="S967" s="10"/>
      <c r="U967" s="10"/>
      <c r="V967" s="10"/>
      <c r="W967" s="10"/>
      <c r="Y967" s="10"/>
      <c r="Z967" s="10"/>
      <c r="AA967" s="10"/>
    </row>
    <row r="968" spans="1:27" ht="12.75">
      <c r="A968" s="50">
        <v>38214</v>
      </c>
      <c r="B968" s="51">
        <v>0.2833333333333333</v>
      </c>
      <c r="C968" s="51">
        <v>0.8951388888888889</v>
      </c>
      <c r="E968" s="10"/>
      <c r="F968" s="10"/>
      <c r="G968" s="10"/>
      <c r="I968" s="10"/>
      <c r="J968" s="56">
        <v>0</v>
      </c>
      <c r="K968" s="56">
        <v>0</v>
      </c>
      <c r="M968" s="10"/>
      <c r="N968" s="10"/>
      <c r="O968" s="10"/>
      <c r="Q968" s="10"/>
      <c r="R968" s="10"/>
      <c r="S968" s="10"/>
      <c r="U968" s="10"/>
      <c r="V968" s="10"/>
      <c r="W968" s="10"/>
      <c r="Y968" s="10"/>
      <c r="Z968" s="10"/>
      <c r="AA968" s="10"/>
    </row>
    <row r="969" spans="1:27" ht="12.75">
      <c r="A969" s="50">
        <v>38215</v>
      </c>
      <c r="B969" s="51">
        <v>0.28402777777777777</v>
      </c>
      <c r="C969" s="51">
        <v>0.89375</v>
      </c>
      <c r="E969" s="10"/>
      <c r="F969" s="10"/>
      <c r="G969" s="10"/>
      <c r="I969" s="10"/>
      <c r="J969" s="56">
        <v>0</v>
      </c>
      <c r="K969" s="56">
        <v>0</v>
      </c>
      <c r="M969" s="10"/>
      <c r="N969" s="10"/>
      <c r="O969" s="10"/>
      <c r="Q969" s="10"/>
      <c r="R969" s="10"/>
      <c r="S969" s="10"/>
      <c r="U969" s="10"/>
      <c r="V969" s="10"/>
      <c r="W969" s="10"/>
      <c r="Y969" s="10"/>
      <c r="Z969" s="10"/>
      <c r="AA969" s="10"/>
    </row>
    <row r="970" spans="1:27" ht="12.75">
      <c r="A970" s="50">
        <v>38216</v>
      </c>
      <c r="B970" s="51">
        <v>0.28541666666666665</v>
      </c>
      <c r="C970" s="51">
        <v>0.8923611111111112</v>
      </c>
      <c r="E970" s="10"/>
      <c r="F970" s="10"/>
      <c r="G970" s="10"/>
      <c r="I970" s="10"/>
      <c r="J970" s="56">
        <v>0</v>
      </c>
      <c r="K970" s="56">
        <v>0</v>
      </c>
      <c r="M970" s="10"/>
      <c r="N970" s="10"/>
      <c r="O970" s="10"/>
      <c r="Q970" s="10"/>
      <c r="R970" s="10"/>
      <c r="S970" s="10"/>
      <c r="U970" s="10"/>
      <c r="V970" s="10"/>
      <c r="W970" s="10"/>
      <c r="Y970" s="10"/>
      <c r="Z970" s="10"/>
      <c r="AA970" s="10"/>
    </row>
    <row r="971" spans="1:27" ht="12.75">
      <c r="A971" s="50">
        <v>38217</v>
      </c>
      <c r="B971" s="51">
        <v>0.28680555555555554</v>
      </c>
      <c r="C971" s="51">
        <v>0.8909722222222222</v>
      </c>
      <c r="E971" s="10"/>
      <c r="F971" s="10"/>
      <c r="G971" s="10"/>
      <c r="I971" s="10"/>
      <c r="J971" s="56">
        <v>0</v>
      </c>
      <c r="K971" s="56">
        <v>0</v>
      </c>
      <c r="M971" s="10"/>
      <c r="N971" s="10"/>
      <c r="O971" s="10"/>
      <c r="Q971" s="10"/>
      <c r="R971" s="10"/>
      <c r="S971" s="10"/>
      <c r="U971" s="10"/>
      <c r="V971" s="10"/>
      <c r="W971" s="10"/>
      <c r="Y971" s="10"/>
      <c r="Z971" s="10"/>
      <c r="AA971" s="10"/>
    </row>
    <row r="972" spans="1:27" ht="12.75">
      <c r="A972" s="50">
        <v>38218</v>
      </c>
      <c r="B972" s="51">
        <v>0.2875</v>
      </c>
      <c r="C972" s="51">
        <v>0.8895833333333334</v>
      </c>
      <c r="E972" s="10"/>
      <c r="F972" s="10"/>
      <c r="G972" s="10"/>
      <c r="I972" s="10"/>
      <c r="J972" s="56">
        <v>0</v>
      </c>
      <c r="K972" s="56">
        <v>0</v>
      </c>
      <c r="M972" s="10"/>
      <c r="N972" s="10"/>
      <c r="O972" s="10"/>
      <c r="Q972" s="10"/>
      <c r="R972" s="10"/>
      <c r="S972" s="10"/>
      <c r="U972" s="10"/>
      <c r="V972" s="10"/>
      <c r="W972" s="10"/>
      <c r="Y972" s="10"/>
      <c r="Z972" s="10"/>
      <c r="AA972" s="10"/>
    </row>
    <row r="973" spans="1:27" ht="12.75">
      <c r="A973" s="50">
        <v>38219</v>
      </c>
      <c r="B973" s="51">
        <v>0.2888888888888889</v>
      </c>
      <c r="C973" s="51">
        <v>0.8875</v>
      </c>
      <c r="E973" s="10"/>
      <c r="F973" s="10"/>
      <c r="G973" s="10"/>
      <c r="I973" s="10"/>
      <c r="J973" s="56">
        <v>0</v>
      </c>
      <c r="K973" s="56">
        <v>0</v>
      </c>
      <c r="M973" s="10"/>
      <c r="N973" s="10"/>
      <c r="O973" s="10"/>
      <c r="Q973" s="10"/>
      <c r="R973" s="10"/>
      <c r="S973" s="10"/>
      <c r="U973" s="10"/>
      <c r="V973" s="10"/>
      <c r="W973" s="10"/>
      <c r="Y973" s="10"/>
      <c r="Z973" s="10"/>
      <c r="AA973" s="10"/>
    </row>
    <row r="974" spans="1:27" ht="12.75">
      <c r="A974" s="50">
        <v>38220</v>
      </c>
      <c r="B974" s="51">
        <v>0.2902777777777778</v>
      </c>
      <c r="C974" s="51">
        <v>0.8861111111111111</v>
      </c>
      <c r="E974" s="10"/>
      <c r="F974" s="10"/>
      <c r="G974" s="10"/>
      <c r="I974" s="10"/>
      <c r="J974" s="56">
        <v>0</v>
      </c>
      <c r="K974" s="56">
        <v>0</v>
      </c>
      <c r="M974" s="10"/>
      <c r="N974" s="10"/>
      <c r="O974" s="10"/>
      <c r="Q974" s="10"/>
      <c r="R974" s="10"/>
      <c r="S974" s="10"/>
      <c r="U974" s="10"/>
      <c r="V974" s="10"/>
      <c r="W974" s="10"/>
      <c r="Y974" s="10"/>
      <c r="Z974" s="10"/>
      <c r="AA974" s="10"/>
    </row>
    <row r="975" spans="1:27" ht="12.75">
      <c r="A975" s="50">
        <v>38221</v>
      </c>
      <c r="B975" s="51">
        <v>0.29097222222222224</v>
      </c>
      <c r="C975" s="51">
        <v>0.8847222222222222</v>
      </c>
      <c r="E975" s="10"/>
      <c r="F975" s="10"/>
      <c r="G975" s="10"/>
      <c r="I975" s="10"/>
      <c r="J975" s="56">
        <v>0</v>
      </c>
      <c r="K975" s="56">
        <v>0</v>
      </c>
      <c r="M975" s="10"/>
      <c r="N975" s="10"/>
      <c r="O975" s="10"/>
      <c r="Q975" s="10"/>
      <c r="R975" s="10"/>
      <c r="S975" s="10"/>
      <c r="U975" s="10"/>
      <c r="V975" s="10"/>
      <c r="W975" s="10"/>
      <c r="Y975" s="10"/>
      <c r="Z975" s="10"/>
      <c r="AA975" s="10"/>
    </row>
    <row r="976" spans="1:27" ht="12.75">
      <c r="A976" s="50">
        <v>38222</v>
      </c>
      <c r="B976" s="51">
        <v>0.2923611111111111</v>
      </c>
      <c r="C976" s="51">
        <v>0.8833333333333333</v>
      </c>
      <c r="E976" s="10"/>
      <c r="F976" s="10"/>
      <c r="G976" s="10"/>
      <c r="I976" s="10"/>
      <c r="J976" s="56">
        <v>0</v>
      </c>
      <c r="K976" s="56">
        <v>0</v>
      </c>
      <c r="M976" s="10"/>
      <c r="N976" s="10"/>
      <c r="O976" s="10"/>
      <c r="Q976" s="10"/>
      <c r="R976" s="10"/>
      <c r="S976" s="10"/>
      <c r="U976" s="10"/>
      <c r="V976" s="10"/>
      <c r="W976" s="10"/>
      <c r="Y976" s="10"/>
      <c r="Z976" s="10"/>
      <c r="AA976" s="10"/>
    </row>
    <row r="977" spans="1:27" ht="12.75">
      <c r="A977" s="50">
        <v>38223</v>
      </c>
      <c r="B977" s="51">
        <v>0.29375</v>
      </c>
      <c r="C977" s="51">
        <v>0.8819444444444444</v>
      </c>
      <c r="E977" s="10"/>
      <c r="F977" s="10"/>
      <c r="G977" s="10"/>
      <c r="I977" s="10"/>
      <c r="J977" s="56">
        <v>0</v>
      </c>
      <c r="K977" s="56">
        <v>0</v>
      </c>
      <c r="M977" s="10"/>
      <c r="N977" s="10"/>
      <c r="O977" s="10"/>
      <c r="Q977" s="10"/>
      <c r="R977" s="10"/>
      <c r="S977" s="10"/>
      <c r="U977" s="10"/>
      <c r="V977" s="10"/>
      <c r="W977" s="10"/>
      <c r="Y977" s="10"/>
      <c r="Z977" s="10"/>
      <c r="AA977" s="10"/>
    </row>
    <row r="978" spans="1:27" ht="12.75">
      <c r="A978" s="50">
        <v>38224</v>
      </c>
      <c r="B978" s="51">
        <v>0.29444444444444445</v>
      </c>
      <c r="C978" s="51">
        <v>0.8798611111111111</v>
      </c>
      <c r="E978" s="10"/>
      <c r="F978" s="10"/>
      <c r="G978" s="10"/>
      <c r="I978" s="10"/>
      <c r="J978" s="56">
        <v>0</v>
      </c>
      <c r="K978" s="56">
        <v>0</v>
      </c>
      <c r="M978" s="10"/>
      <c r="N978" s="10"/>
      <c r="O978" s="10"/>
      <c r="Q978" s="10"/>
      <c r="R978" s="10"/>
      <c r="S978" s="10"/>
      <c r="U978" s="10"/>
      <c r="V978" s="10"/>
      <c r="W978" s="10"/>
      <c r="Y978" s="10"/>
      <c r="Z978" s="10"/>
      <c r="AA978" s="10"/>
    </row>
    <row r="979" spans="1:27" ht="12.75">
      <c r="A979" s="50">
        <v>38225</v>
      </c>
      <c r="B979" s="51">
        <v>0.29583333333333334</v>
      </c>
      <c r="C979" s="51">
        <v>0.8784722222222221</v>
      </c>
      <c r="E979" s="10"/>
      <c r="F979" s="10"/>
      <c r="G979" s="10"/>
      <c r="I979" s="10"/>
      <c r="J979" s="56">
        <v>0</v>
      </c>
      <c r="K979" s="56">
        <v>0</v>
      </c>
      <c r="M979" s="10"/>
      <c r="N979" s="10"/>
      <c r="O979" s="10"/>
      <c r="Q979" s="10"/>
      <c r="R979" s="10"/>
      <c r="S979" s="10"/>
      <c r="U979" s="10"/>
      <c r="V979" s="10"/>
      <c r="W979" s="10"/>
      <c r="Y979" s="10"/>
      <c r="Z979" s="10"/>
      <c r="AA979" s="10"/>
    </row>
    <row r="980" spans="1:27" ht="12.75">
      <c r="A980" s="50">
        <v>38226</v>
      </c>
      <c r="B980" s="51">
        <v>0.2972222222222223</v>
      </c>
      <c r="C980" s="51">
        <v>0.8770833333333333</v>
      </c>
      <c r="E980" s="10"/>
      <c r="F980" s="10"/>
      <c r="G980" s="10"/>
      <c r="I980" s="10"/>
      <c r="J980" s="56">
        <v>0</v>
      </c>
      <c r="K980" s="56">
        <v>0</v>
      </c>
      <c r="M980" s="10"/>
      <c r="N980" s="10"/>
      <c r="O980" s="10"/>
      <c r="Q980" s="10"/>
      <c r="R980" s="10"/>
      <c r="S980" s="10"/>
      <c r="U980" s="10"/>
      <c r="V980" s="10"/>
      <c r="W980" s="10"/>
      <c r="Y980" s="10"/>
      <c r="Z980" s="10"/>
      <c r="AA980" s="10"/>
    </row>
    <row r="981" spans="1:27" ht="12.75">
      <c r="A981" s="50">
        <v>38227</v>
      </c>
      <c r="B981" s="51">
        <v>0.29791666666666666</v>
      </c>
      <c r="C981" s="51">
        <v>0.8756944444444443</v>
      </c>
      <c r="E981" s="10"/>
      <c r="F981" s="10"/>
      <c r="G981" s="10"/>
      <c r="I981" s="10"/>
      <c r="J981" s="56">
        <v>0</v>
      </c>
      <c r="K981" s="56">
        <v>0</v>
      </c>
      <c r="M981" s="10"/>
      <c r="N981" s="10"/>
      <c r="O981" s="10"/>
      <c r="Q981" s="10"/>
      <c r="R981" s="10"/>
      <c r="S981" s="10"/>
      <c r="U981" s="10"/>
      <c r="V981" s="10"/>
      <c r="W981" s="10"/>
      <c r="Y981" s="10"/>
      <c r="Z981" s="10"/>
      <c r="AA981" s="10"/>
    </row>
    <row r="982" spans="1:27" ht="12.75">
      <c r="A982" s="50">
        <v>38228</v>
      </c>
      <c r="B982" s="51">
        <v>0.2993055555555556</v>
      </c>
      <c r="C982" s="51">
        <v>0.873611111111111</v>
      </c>
      <c r="E982" s="10"/>
      <c r="F982" s="10"/>
      <c r="G982" s="10"/>
      <c r="I982" s="10"/>
      <c r="J982" s="56">
        <v>0</v>
      </c>
      <c r="K982" s="56">
        <v>0</v>
      </c>
      <c r="M982" s="10"/>
      <c r="N982" s="10"/>
      <c r="O982" s="10"/>
      <c r="Q982" s="10"/>
      <c r="R982" s="10"/>
      <c r="S982" s="10"/>
      <c r="U982" s="10"/>
      <c r="V982" s="10"/>
      <c r="W982" s="10"/>
      <c r="Y982" s="10"/>
      <c r="Z982" s="10"/>
      <c r="AA982" s="10"/>
    </row>
    <row r="983" spans="1:27" ht="12.75">
      <c r="A983" s="50">
        <v>38229</v>
      </c>
      <c r="B983" s="51">
        <v>0.3006944444444445</v>
      </c>
      <c r="C983" s="51">
        <v>0.8722222222222222</v>
      </c>
      <c r="E983" s="10"/>
      <c r="F983" s="10"/>
      <c r="G983" s="10"/>
      <c r="I983" s="10"/>
      <c r="J983" s="56">
        <v>0</v>
      </c>
      <c r="K983" s="56">
        <v>0</v>
      </c>
      <c r="M983" s="10"/>
      <c r="N983" s="10"/>
      <c r="O983" s="10"/>
      <c r="Q983" s="10"/>
      <c r="R983" s="10"/>
      <c r="S983" s="10"/>
      <c r="U983" s="10"/>
      <c r="V983" s="10"/>
      <c r="W983" s="10"/>
      <c r="Y983" s="10"/>
      <c r="Z983" s="10"/>
      <c r="AA983" s="10"/>
    </row>
    <row r="984" spans="1:27" ht="12.75">
      <c r="A984" s="50">
        <v>38230</v>
      </c>
      <c r="B984" s="51">
        <v>0.30138888888888893</v>
      </c>
      <c r="C984" s="51">
        <v>0.8708333333333332</v>
      </c>
      <c r="E984" s="10"/>
      <c r="F984" s="10"/>
      <c r="G984" s="10"/>
      <c r="I984" s="10"/>
      <c r="J984" s="56">
        <v>0</v>
      </c>
      <c r="K984" s="56">
        <v>0</v>
      </c>
      <c r="M984" s="10"/>
      <c r="N984" s="10"/>
      <c r="O984" s="10"/>
      <c r="Q984" s="10"/>
      <c r="R984" s="10"/>
      <c r="S984" s="10"/>
      <c r="U984" s="10"/>
      <c r="V984" s="10"/>
      <c r="W984" s="10"/>
      <c r="Y984" s="10"/>
      <c r="Z984" s="10"/>
      <c r="AA984" s="10"/>
    </row>
    <row r="985" spans="1:27" ht="12.75">
      <c r="A985" s="50">
        <v>38231</v>
      </c>
      <c r="B985" s="51">
        <v>0.3027777777777778</v>
      </c>
      <c r="C985" s="51">
        <v>0.86875</v>
      </c>
      <c r="E985" s="10"/>
      <c r="F985" s="10"/>
      <c r="G985" s="10"/>
      <c r="I985" s="10"/>
      <c r="J985" s="56">
        <v>0</v>
      </c>
      <c r="K985" s="56">
        <v>0</v>
      </c>
      <c r="M985" s="10"/>
      <c r="N985" s="10"/>
      <c r="O985" s="10"/>
      <c r="Q985" s="10"/>
      <c r="R985" s="10"/>
      <c r="S985" s="10"/>
      <c r="U985" s="10"/>
      <c r="V985" s="10"/>
      <c r="W985" s="10"/>
      <c r="Y985" s="10"/>
      <c r="Z985" s="10"/>
      <c r="AA985" s="10"/>
    </row>
    <row r="986" spans="1:27" ht="12.75">
      <c r="A986" s="50">
        <v>38232</v>
      </c>
      <c r="B986" s="51">
        <v>0.3041666666666667</v>
      </c>
      <c r="C986" s="51">
        <v>0.867361111111111</v>
      </c>
      <c r="E986" s="10"/>
      <c r="F986" s="10"/>
      <c r="G986" s="10"/>
      <c r="I986" s="10"/>
      <c r="J986" s="56">
        <v>0</v>
      </c>
      <c r="K986" s="56">
        <v>0</v>
      </c>
      <c r="M986" s="10"/>
      <c r="N986" s="10"/>
      <c r="O986" s="10"/>
      <c r="Q986" s="10"/>
      <c r="R986" s="10"/>
      <c r="S986" s="10"/>
      <c r="U986" s="10"/>
      <c r="V986" s="10"/>
      <c r="W986" s="10"/>
      <c r="Y986" s="10"/>
      <c r="Z986" s="10"/>
      <c r="AA986" s="10"/>
    </row>
    <row r="987" spans="1:27" ht="12.75">
      <c r="A987" s="50">
        <v>38233</v>
      </c>
      <c r="B987" s="51">
        <v>0.30486111111111114</v>
      </c>
      <c r="C987" s="51">
        <v>0.8659722222222223</v>
      </c>
      <c r="E987" s="10"/>
      <c r="F987" s="10"/>
      <c r="G987" s="10"/>
      <c r="I987" s="10"/>
      <c r="J987" s="56">
        <v>0</v>
      </c>
      <c r="K987" s="56">
        <v>0</v>
      </c>
      <c r="M987" s="10"/>
      <c r="N987" s="10"/>
      <c r="O987" s="10"/>
      <c r="Q987" s="10"/>
      <c r="R987" s="10"/>
      <c r="S987" s="10"/>
      <c r="U987" s="10"/>
      <c r="V987" s="10"/>
      <c r="W987" s="10"/>
      <c r="Y987" s="10"/>
      <c r="Z987" s="10"/>
      <c r="AA987" s="10"/>
    </row>
    <row r="988" spans="1:27" ht="12.75">
      <c r="A988" s="50">
        <v>38234</v>
      </c>
      <c r="B988" s="51">
        <v>0.30625</v>
      </c>
      <c r="C988" s="51">
        <v>0.8638888888888889</v>
      </c>
      <c r="E988" s="10"/>
      <c r="F988" s="10"/>
      <c r="G988" s="10"/>
      <c r="I988" s="10"/>
      <c r="J988" s="56">
        <v>0</v>
      </c>
      <c r="K988" s="56">
        <v>0</v>
      </c>
      <c r="M988" s="10"/>
      <c r="N988" s="10"/>
      <c r="O988" s="10"/>
      <c r="Q988" s="10"/>
      <c r="R988" s="10"/>
      <c r="S988" s="10"/>
      <c r="U988" s="10"/>
      <c r="V988" s="10"/>
      <c r="W988" s="10"/>
      <c r="Y988" s="10"/>
      <c r="Z988" s="10"/>
      <c r="AA988" s="10"/>
    </row>
    <row r="989" spans="1:27" ht="12.75">
      <c r="A989" s="50">
        <v>38235</v>
      </c>
      <c r="B989" s="51">
        <v>0.3076388888888889</v>
      </c>
      <c r="C989" s="51">
        <v>0.8625</v>
      </c>
      <c r="E989" s="10"/>
      <c r="F989" s="10"/>
      <c r="G989" s="10"/>
      <c r="I989" s="10"/>
      <c r="J989" s="56">
        <v>0</v>
      </c>
      <c r="K989" s="56">
        <v>0</v>
      </c>
      <c r="M989" s="10"/>
      <c r="N989" s="10"/>
      <c r="O989" s="10"/>
      <c r="Q989" s="10"/>
      <c r="R989" s="10"/>
      <c r="S989" s="10"/>
      <c r="U989" s="10"/>
      <c r="V989" s="10"/>
      <c r="W989" s="10"/>
      <c r="Y989" s="10"/>
      <c r="Z989" s="10"/>
      <c r="AA989" s="10"/>
    </row>
    <row r="990" spans="1:27" ht="12.75">
      <c r="A990" s="50">
        <v>38236</v>
      </c>
      <c r="B990" s="51">
        <v>0.3090277777777778</v>
      </c>
      <c r="C990" s="51">
        <v>0.8611111111111112</v>
      </c>
      <c r="E990" s="10"/>
      <c r="F990" s="10"/>
      <c r="G990" s="10"/>
      <c r="I990" s="10"/>
      <c r="J990" s="56">
        <v>0</v>
      </c>
      <c r="K990" s="56">
        <v>0</v>
      </c>
      <c r="M990" s="10"/>
      <c r="N990" s="10"/>
      <c r="O990" s="10"/>
      <c r="Q990" s="10"/>
      <c r="R990" s="10"/>
      <c r="S990" s="10"/>
      <c r="U990" s="10"/>
      <c r="V990" s="10"/>
      <c r="W990" s="10"/>
      <c r="Y990" s="10"/>
      <c r="Z990" s="10"/>
      <c r="AA990" s="10"/>
    </row>
    <row r="991" spans="1:27" ht="12.75">
      <c r="A991" s="50">
        <v>38237</v>
      </c>
      <c r="B991" s="51">
        <v>0.30972222222222223</v>
      </c>
      <c r="C991" s="51">
        <v>0.8590277777777777</v>
      </c>
      <c r="E991" s="10"/>
      <c r="F991" s="10"/>
      <c r="G991" s="10"/>
      <c r="I991" s="10"/>
      <c r="J991" s="56">
        <v>0</v>
      </c>
      <c r="K991" s="56">
        <v>0</v>
      </c>
      <c r="M991" s="10"/>
      <c r="N991" s="10"/>
      <c r="O991" s="10"/>
      <c r="Q991" s="10"/>
      <c r="R991" s="10"/>
      <c r="S991" s="10"/>
      <c r="U991" s="10"/>
      <c r="V991" s="10"/>
      <c r="W991" s="10"/>
      <c r="Y991" s="10"/>
      <c r="Z991" s="10"/>
      <c r="AA991" s="10"/>
    </row>
    <row r="992" spans="1:27" ht="12.75">
      <c r="A992" s="50">
        <v>38238</v>
      </c>
      <c r="B992" s="51">
        <v>0.3111111111111111</v>
      </c>
      <c r="C992" s="51">
        <v>0.8576388888888888</v>
      </c>
      <c r="E992" s="10"/>
      <c r="F992" s="10"/>
      <c r="G992" s="10"/>
      <c r="I992" s="10"/>
      <c r="J992" s="56">
        <v>0</v>
      </c>
      <c r="K992" s="56">
        <v>0</v>
      </c>
      <c r="M992" s="10"/>
      <c r="N992" s="10"/>
      <c r="O992" s="10"/>
      <c r="Q992" s="10"/>
      <c r="R992" s="10"/>
      <c r="S992" s="10"/>
      <c r="U992" s="10"/>
      <c r="V992" s="10"/>
      <c r="W992" s="10"/>
      <c r="Y992" s="10"/>
      <c r="Z992" s="10"/>
      <c r="AA992" s="10"/>
    </row>
    <row r="993" spans="1:27" ht="12.75">
      <c r="A993" s="50">
        <v>38239</v>
      </c>
      <c r="B993" s="51">
        <v>0.3125</v>
      </c>
      <c r="C993" s="51">
        <v>0.85625</v>
      </c>
      <c r="E993" s="10"/>
      <c r="F993" s="10"/>
      <c r="G993" s="10"/>
      <c r="I993" s="10"/>
      <c r="J993" s="56">
        <v>0</v>
      </c>
      <c r="K993" s="56">
        <v>0</v>
      </c>
      <c r="M993" s="10"/>
      <c r="N993" s="10"/>
      <c r="O993" s="10"/>
      <c r="Q993" s="10"/>
      <c r="R993" s="10"/>
      <c r="S993" s="10"/>
      <c r="U993" s="10"/>
      <c r="V993" s="10"/>
      <c r="W993" s="10"/>
      <c r="Y993" s="10"/>
      <c r="Z993" s="10"/>
      <c r="AA993" s="10"/>
    </row>
    <row r="994" spans="1:27" ht="12.75">
      <c r="A994" s="50">
        <v>38240</v>
      </c>
      <c r="B994" s="51">
        <v>0.31319444444444444</v>
      </c>
      <c r="C994" s="51">
        <v>0.8541666666666666</v>
      </c>
      <c r="E994" s="10"/>
      <c r="F994" s="10"/>
      <c r="G994" s="10"/>
      <c r="I994" s="10"/>
      <c r="J994" s="56">
        <v>0</v>
      </c>
      <c r="K994" s="56">
        <v>0</v>
      </c>
      <c r="M994" s="10"/>
      <c r="N994" s="10"/>
      <c r="O994" s="10"/>
      <c r="Q994" s="10"/>
      <c r="R994" s="10"/>
      <c r="S994" s="10"/>
      <c r="U994" s="10"/>
      <c r="V994" s="10"/>
      <c r="W994" s="10"/>
      <c r="Y994" s="10"/>
      <c r="Z994" s="10"/>
      <c r="AA994" s="10"/>
    </row>
    <row r="995" spans="1:27" ht="12.75">
      <c r="A995" s="50">
        <v>38241</v>
      </c>
      <c r="B995" s="51">
        <v>0.3145833333333333</v>
      </c>
      <c r="C995" s="51">
        <v>0.8527777777777776</v>
      </c>
      <c r="E995" s="10"/>
      <c r="F995" s="10"/>
      <c r="G995" s="10"/>
      <c r="I995" s="10"/>
      <c r="J995" s="56">
        <v>0</v>
      </c>
      <c r="K995" s="56">
        <v>0</v>
      </c>
      <c r="M995" s="10"/>
      <c r="N995" s="10"/>
      <c r="O995" s="10"/>
      <c r="Q995" s="10"/>
      <c r="R995" s="10"/>
      <c r="S995" s="10"/>
      <c r="U995" s="10"/>
      <c r="V995" s="10"/>
      <c r="W995" s="10"/>
      <c r="Y995" s="10"/>
      <c r="Z995" s="10"/>
      <c r="AA995" s="10"/>
    </row>
    <row r="996" spans="1:27" ht="12.75">
      <c r="A996" s="50">
        <v>38242</v>
      </c>
      <c r="B996" s="51">
        <v>0.3159722222222222</v>
      </c>
      <c r="C996" s="51">
        <v>0.8513888888888889</v>
      </c>
      <c r="E996" s="10"/>
      <c r="F996" s="10"/>
      <c r="G996" s="10"/>
      <c r="I996" s="10"/>
      <c r="J996" s="56">
        <v>0</v>
      </c>
      <c r="K996" s="56">
        <v>0</v>
      </c>
      <c r="M996" s="10"/>
      <c r="N996" s="10"/>
      <c r="O996" s="10"/>
      <c r="Q996" s="10"/>
      <c r="R996" s="10"/>
      <c r="S996" s="10"/>
      <c r="U996" s="10"/>
      <c r="V996" s="10"/>
      <c r="W996" s="10"/>
      <c r="Y996" s="10"/>
      <c r="Z996" s="10"/>
      <c r="AA996" s="10"/>
    </row>
    <row r="997" spans="1:27" ht="12.75">
      <c r="A997" s="50">
        <v>38243</v>
      </c>
      <c r="B997" s="51">
        <v>0.3166666666666667</v>
      </c>
      <c r="C997" s="51">
        <v>0.8493055555555555</v>
      </c>
      <c r="E997" s="10"/>
      <c r="F997" s="10"/>
      <c r="G997" s="10"/>
      <c r="I997" s="10"/>
      <c r="J997" s="56">
        <v>0</v>
      </c>
      <c r="K997" s="56">
        <v>0</v>
      </c>
      <c r="M997" s="10"/>
      <c r="N997" s="10"/>
      <c r="O997" s="10"/>
      <c r="Q997" s="10"/>
      <c r="R997" s="10"/>
      <c r="S997" s="10"/>
      <c r="U997" s="10"/>
      <c r="V997" s="10"/>
      <c r="W997" s="10"/>
      <c r="Y997" s="10"/>
      <c r="Z997" s="10"/>
      <c r="AA997" s="10"/>
    </row>
    <row r="998" spans="1:27" ht="12.75">
      <c r="A998" s="50">
        <v>38244</v>
      </c>
      <c r="B998" s="51">
        <v>0.31805555555555554</v>
      </c>
      <c r="C998" s="51">
        <v>0.8479166666666667</v>
      </c>
      <c r="E998" s="10"/>
      <c r="F998" s="10"/>
      <c r="G998" s="10"/>
      <c r="I998" s="10"/>
      <c r="J998" s="56">
        <v>0</v>
      </c>
      <c r="K998" s="56">
        <v>0</v>
      </c>
      <c r="M998" s="10"/>
      <c r="N998" s="10"/>
      <c r="O998" s="10"/>
      <c r="Q998" s="10"/>
      <c r="R998" s="10"/>
      <c r="S998" s="10"/>
      <c r="U998" s="10"/>
      <c r="V998" s="10"/>
      <c r="W998" s="10"/>
      <c r="Y998" s="10"/>
      <c r="Z998" s="10"/>
      <c r="AA998" s="10"/>
    </row>
    <row r="999" spans="1:27" ht="12.75">
      <c r="A999" s="50">
        <v>38245</v>
      </c>
      <c r="B999" s="51">
        <v>0.3194444444444445</v>
      </c>
      <c r="C999" s="51">
        <v>0.8458333333333333</v>
      </c>
      <c r="E999" s="10"/>
      <c r="F999" s="10"/>
      <c r="G999" s="10"/>
      <c r="I999" s="10"/>
      <c r="J999" s="56">
        <v>0</v>
      </c>
      <c r="K999" s="56">
        <v>0</v>
      </c>
      <c r="M999" s="10"/>
      <c r="N999" s="10"/>
      <c r="O999" s="10"/>
      <c r="Q999" s="10"/>
      <c r="R999" s="10"/>
      <c r="S999" s="10"/>
      <c r="U999" s="10"/>
      <c r="V999" s="10"/>
      <c r="W999" s="10"/>
      <c r="Y999" s="10"/>
      <c r="Z999" s="10"/>
      <c r="AA999" s="10"/>
    </row>
    <row r="1000" spans="1:27" ht="12.75">
      <c r="A1000" s="50">
        <v>38246</v>
      </c>
      <c r="B1000" s="51">
        <v>0.3201388888888889</v>
      </c>
      <c r="C1000" s="51">
        <v>0.8444444444444443</v>
      </c>
      <c r="E1000" s="10"/>
      <c r="F1000" s="10"/>
      <c r="G1000" s="10"/>
      <c r="I1000" s="10"/>
      <c r="J1000" s="56">
        <v>0</v>
      </c>
      <c r="K1000" s="56">
        <v>0</v>
      </c>
      <c r="M1000" s="10"/>
      <c r="N1000" s="10"/>
      <c r="O1000" s="10"/>
      <c r="Q1000" s="10"/>
      <c r="R1000" s="10"/>
      <c r="S1000" s="10"/>
      <c r="U1000" s="10"/>
      <c r="V1000" s="10"/>
      <c r="W1000" s="10"/>
      <c r="Y1000" s="10"/>
      <c r="Z1000" s="10"/>
      <c r="AA1000" s="10"/>
    </row>
    <row r="1001" spans="1:27" ht="12.75">
      <c r="A1001" s="50">
        <v>38247</v>
      </c>
      <c r="B1001" s="51">
        <v>0.3215277777777778</v>
      </c>
      <c r="C1001" s="51">
        <v>0.8430555555555556</v>
      </c>
      <c r="E1001" s="10"/>
      <c r="F1001" s="10"/>
      <c r="G1001" s="10"/>
      <c r="I1001" s="10"/>
      <c r="J1001" s="10"/>
      <c r="K1001" s="55"/>
      <c r="M1001" s="10"/>
      <c r="N1001" s="10"/>
      <c r="O1001" s="10"/>
      <c r="Q1001" s="10"/>
      <c r="R1001" s="10"/>
      <c r="S1001" s="10"/>
      <c r="U1001" s="10"/>
      <c r="V1001" s="10"/>
      <c r="W1001" s="10"/>
      <c r="Y1001" s="10"/>
      <c r="Z1001" s="10"/>
      <c r="AA1001" s="10"/>
    </row>
    <row r="1002" spans="1:27" ht="12.75">
      <c r="A1002" s="50">
        <v>38248</v>
      </c>
      <c r="B1002" s="51">
        <v>0.3229166666666667</v>
      </c>
      <c r="C1002" s="51">
        <v>0.8409722222222222</v>
      </c>
      <c r="E1002" s="10"/>
      <c r="F1002" s="10"/>
      <c r="G1002" s="10"/>
      <c r="I1002" s="10"/>
      <c r="J1002" s="10"/>
      <c r="K1002" s="55"/>
      <c r="M1002" s="10"/>
      <c r="N1002" s="10"/>
      <c r="O1002" s="10"/>
      <c r="Q1002" s="10"/>
      <c r="R1002" s="10"/>
      <c r="S1002" s="10"/>
      <c r="U1002" s="10"/>
      <c r="V1002" s="10"/>
      <c r="W1002" s="10"/>
      <c r="Y1002" s="10"/>
      <c r="Z1002" s="10"/>
      <c r="AA1002" s="10"/>
    </row>
    <row r="1003" spans="1:27" ht="12.75">
      <c r="A1003" s="50">
        <v>38249</v>
      </c>
      <c r="B1003" s="51">
        <v>0.3236111111111111</v>
      </c>
      <c r="C1003" s="51">
        <v>0.8395833333333332</v>
      </c>
      <c r="E1003" s="10"/>
      <c r="F1003" s="10"/>
      <c r="G1003" s="10"/>
      <c r="I1003" s="10"/>
      <c r="J1003" s="10"/>
      <c r="K1003" s="55"/>
      <c r="M1003" s="10"/>
      <c r="N1003" s="10"/>
      <c r="O1003" s="10"/>
      <c r="Q1003" s="10"/>
      <c r="R1003" s="10"/>
      <c r="S1003" s="10"/>
      <c r="U1003" s="10"/>
      <c r="V1003" s="10"/>
      <c r="W1003" s="10"/>
      <c r="Y1003" s="10"/>
      <c r="Z1003" s="10"/>
      <c r="AA1003" s="10"/>
    </row>
    <row r="1004" spans="1:27" ht="12.75">
      <c r="A1004" s="50">
        <v>38250</v>
      </c>
      <c r="B1004" s="51">
        <v>0.325</v>
      </c>
      <c r="C1004" s="51">
        <v>0.8375</v>
      </c>
      <c r="E1004" s="10"/>
      <c r="F1004" s="10"/>
      <c r="G1004" s="10"/>
      <c r="I1004" s="10"/>
      <c r="J1004" s="10"/>
      <c r="K1004" s="55"/>
      <c r="M1004" s="10"/>
      <c r="N1004" s="10"/>
      <c r="O1004" s="10"/>
      <c r="Q1004" s="10"/>
      <c r="R1004" s="10"/>
      <c r="S1004" s="10"/>
      <c r="U1004" s="10"/>
      <c r="V1004" s="10"/>
      <c r="W1004" s="10"/>
      <c r="Y1004" s="10"/>
      <c r="Z1004" s="10"/>
      <c r="AA1004" s="10"/>
    </row>
    <row r="1005" spans="1:27" ht="12.75">
      <c r="A1005" s="50">
        <v>38251</v>
      </c>
      <c r="B1005" s="51">
        <v>0.3263888888888889</v>
      </c>
      <c r="C1005" s="51">
        <v>0.836111111111111</v>
      </c>
      <c r="E1005" s="10"/>
      <c r="F1005" s="10"/>
      <c r="G1005" s="10"/>
      <c r="I1005" s="10"/>
      <c r="J1005" s="10"/>
      <c r="K1005" s="55"/>
      <c r="M1005" s="10"/>
      <c r="N1005" s="10"/>
      <c r="O1005" s="10"/>
      <c r="Q1005" s="10"/>
      <c r="R1005" s="10"/>
      <c r="S1005" s="10"/>
      <c r="U1005" s="10"/>
      <c r="V1005" s="10"/>
      <c r="W1005" s="10"/>
      <c r="Y1005" s="10"/>
      <c r="Z1005" s="10"/>
      <c r="AA1005" s="10"/>
    </row>
    <row r="1006" spans="1:27" ht="12.75">
      <c r="A1006" s="50">
        <v>38252</v>
      </c>
      <c r="B1006" s="51">
        <v>0.32708333333333334</v>
      </c>
      <c r="C1006" s="51">
        <v>0.8347222222222223</v>
      </c>
      <c r="E1006" s="10"/>
      <c r="F1006" s="10"/>
      <c r="G1006" s="10"/>
      <c r="I1006" s="10"/>
      <c r="J1006" s="10"/>
      <c r="K1006" s="55"/>
      <c r="M1006" s="10"/>
      <c r="N1006" s="10"/>
      <c r="O1006" s="10"/>
      <c r="Q1006" s="10"/>
      <c r="R1006" s="10"/>
      <c r="S1006" s="10"/>
      <c r="U1006" s="10"/>
      <c r="V1006" s="10"/>
      <c r="W1006" s="10"/>
      <c r="Y1006" s="10"/>
      <c r="Z1006" s="10"/>
      <c r="AA1006" s="10"/>
    </row>
    <row r="1007" spans="1:27" ht="12.75">
      <c r="A1007" s="50">
        <v>38253</v>
      </c>
      <c r="B1007" s="51">
        <v>0.3284722222222222</v>
      </c>
      <c r="C1007" s="51">
        <v>0.8326388888888889</v>
      </c>
      <c r="E1007" s="10"/>
      <c r="F1007" s="10"/>
      <c r="G1007" s="10"/>
      <c r="I1007" s="10"/>
      <c r="J1007" s="10"/>
      <c r="K1007" s="55"/>
      <c r="M1007" s="10"/>
      <c r="N1007" s="10"/>
      <c r="O1007" s="10"/>
      <c r="Q1007" s="10"/>
      <c r="R1007" s="10"/>
      <c r="S1007" s="10"/>
      <c r="U1007" s="10"/>
      <c r="V1007" s="10"/>
      <c r="W1007" s="10"/>
      <c r="Y1007" s="10"/>
      <c r="Z1007" s="10"/>
      <c r="AA1007" s="10"/>
    </row>
    <row r="1008" spans="1:27" ht="12.75">
      <c r="A1008" s="50">
        <v>38254</v>
      </c>
      <c r="B1008" s="51">
        <v>0.32986111111111116</v>
      </c>
      <c r="C1008" s="51">
        <v>0.83125</v>
      </c>
      <c r="E1008" s="10"/>
      <c r="F1008" s="10"/>
      <c r="G1008" s="10"/>
      <c r="I1008" s="10"/>
      <c r="J1008" s="10"/>
      <c r="K1008" s="55"/>
      <c r="M1008" s="10"/>
      <c r="N1008" s="10"/>
      <c r="O1008" s="10"/>
      <c r="Q1008" s="10"/>
      <c r="R1008" s="10"/>
      <c r="S1008" s="10"/>
      <c r="U1008" s="10"/>
      <c r="V1008" s="10"/>
      <c r="W1008" s="10"/>
      <c r="Y1008" s="10"/>
      <c r="Z1008" s="10"/>
      <c r="AA1008" s="10"/>
    </row>
    <row r="1009" spans="1:27" ht="12.75">
      <c r="A1009" s="50">
        <v>38255</v>
      </c>
      <c r="B1009" s="51">
        <v>0.3305555555555556</v>
      </c>
      <c r="C1009" s="51">
        <v>0.8291666666666666</v>
      </c>
      <c r="E1009" s="10"/>
      <c r="F1009" s="10"/>
      <c r="G1009" s="10"/>
      <c r="I1009" s="10"/>
      <c r="J1009" s="10"/>
      <c r="K1009" s="55"/>
      <c r="M1009" s="10"/>
      <c r="N1009" s="10"/>
      <c r="O1009" s="10"/>
      <c r="Q1009" s="10"/>
      <c r="R1009" s="10"/>
      <c r="S1009" s="10"/>
      <c r="U1009" s="10"/>
      <c r="V1009" s="10"/>
      <c r="W1009" s="10"/>
      <c r="Y1009" s="10"/>
      <c r="Z1009" s="10"/>
      <c r="AA1009" s="10"/>
    </row>
    <row r="1010" spans="1:27" ht="12.75">
      <c r="A1010" s="50">
        <v>38256</v>
      </c>
      <c r="B1010" s="51">
        <v>0.3319444444444445</v>
      </c>
      <c r="C1010" s="51">
        <v>0.8277777777777777</v>
      </c>
      <c r="E1010" s="10"/>
      <c r="F1010" s="10"/>
      <c r="G1010" s="10"/>
      <c r="I1010" s="10"/>
      <c r="J1010" s="10"/>
      <c r="K1010" s="55"/>
      <c r="M1010" s="10"/>
      <c r="N1010" s="10"/>
      <c r="O1010" s="10"/>
      <c r="Q1010" s="10"/>
      <c r="R1010" s="10"/>
      <c r="S1010" s="10"/>
      <c r="U1010" s="10"/>
      <c r="V1010" s="10"/>
      <c r="W1010" s="10"/>
      <c r="Y1010" s="10"/>
      <c r="Z1010" s="10"/>
      <c r="AA1010" s="10"/>
    </row>
    <row r="1011" spans="1:27" ht="12.75">
      <c r="A1011" s="50">
        <v>38257</v>
      </c>
      <c r="B1011" s="51">
        <v>0.33333333333333337</v>
      </c>
      <c r="C1011" s="51">
        <v>0.8263888888888888</v>
      </c>
      <c r="E1011" s="10"/>
      <c r="F1011" s="10"/>
      <c r="G1011" s="10"/>
      <c r="I1011" s="10"/>
      <c r="J1011" s="10"/>
      <c r="K1011" s="55"/>
      <c r="M1011" s="10"/>
      <c r="N1011" s="10"/>
      <c r="O1011" s="10"/>
      <c r="Q1011" s="10"/>
      <c r="R1011" s="10"/>
      <c r="S1011" s="10"/>
      <c r="U1011" s="10"/>
      <c r="V1011" s="10"/>
      <c r="W1011" s="10"/>
      <c r="Y1011" s="10"/>
      <c r="Z1011" s="10"/>
      <c r="AA1011" s="10"/>
    </row>
    <row r="1012" spans="1:27" ht="12.75">
      <c r="A1012" s="50">
        <v>38258</v>
      </c>
      <c r="B1012" s="51">
        <v>0.33472222222222225</v>
      </c>
      <c r="C1012" s="51">
        <v>0.8243055555555556</v>
      </c>
      <c r="E1012" s="10"/>
      <c r="F1012" s="10"/>
      <c r="G1012" s="10"/>
      <c r="I1012" s="10"/>
      <c r="J1012" s="10"/>
      <c r="K1012" s="55"/>
      <c r="M1012" s="10"/>
      <c r="N1012" s="10"/>
      <c r="O1012" s="10"/>
      <c r="Q1012" s="10"/>
      <c r="R1012" s="10"/>
      <c r="S1012" s="10"/>
      <c r="U1012" s="10"/>
      <c r="V1012" s="10"/>
      <c r="W1012" s="10"/>
      <c r="Y1012" s="10"/>
      <c r="Z1012" s="10"/>
      <c r="AA1012" s="10"/>
    </row>
    <row r="1013" spans="1:27" ht="12.75">
      <c r="A1013" s="50">
        <v>38259</v>
      </c>
      <c r="B1013" s="51">
        <v>0.3354166666666667</v>
      </c>
      <c r="C1013" s="51">
        <v>0.8229166666666666</v>
      </c>
      <c r="E1013" s="10"/>
      <c r="F1013" s="10"/>
      <c r="G1013" s="10"/>
      <c r="I1013" s="10"/>
      <c r="J1013" s="10"/>
      <c r="K1013" s="55"/>
      <c r="M1013" s="10"/>
      <c r="N1013" s="10"/>
      <c r="O1013" s="10"/>
      <c r="Q1013" s="10"/>
      <c r="R1013" s="10"/>
      <c r="S1013" s="10"/>
      <c r="U1013" s="10"/>
      <c r="V1013" s="10"/>
      <c r="W1013" s="10"/>
      <c r="Y1013" s="10"/>
      <c r="Z1013" s="10"/>
      <c r="AA1013" s="10"/>
    </row>
    <row r="1014" spans="1:27" ht="12.75">
      <c r="A1014" s="50">
        <v>38260</v>
      </c>
      <c r="B1014" s="51">
        <v>0.3368055555555556</v>
      </c>
      <c r="C1014" s="51">
        <v>0.8215277777777776</v>
      </c>
      <c r="E1014" s="10"/>
      <c r="F1014" s="10"/>
      <c r="G1014" s="10"/>
      <c r="I1014" s="10"/>
      <c r="J1014" s="10"/>
      <c r="K1014" s="55"/>
      <c r="M1014" s="10"/>
      <c r="N1014" s="10"/>
      <c r="O1014" s="10"/>
      <c r="Q1014" s="10"/>
      <c r="R1014" s="10"/>
      <c r="S1014" s="10"/>
      <c r="U1014" s="10"/>
      <c r="V1014" s="10"/>
      <c r="W1014" s="10"/>
      <c r="Y1014" s="10"/>
      <c r="Z1014" s="10"/>
      <c r="AA1014" s="10"/>
    </row>
    <row r="1015" spans="1:27" ht="12.75">
      <c r="A1015" s="50">
        <v>38261</v>
      </c>
      <c r="B1015" s="51">
        <v>0.33819444444444446</v>
      </c>
      <c r="C1015" s="51">
        <v>0.8194444444444444</v>
      </c>
      <c r="E1015" s="10"/>
      <c r="F1015" s="10"/>
      <c r="G1015" s="10"/>
      <c r="I1015" s="10"/>
      <c r="J1015" s="10"/>
      <c r="K1015" s="55"/>
      <c r="M1015" s="10"/>
      <c r="N1015" s="10"/>
      <c r="O1015" s="10"/>
      <c r="Q1015" s="10"/>
      <c r="R1015" s="10"/>
      <c r="S1015" s="10"/>
      <c r="U1015" s="10"/>
      <c r="V1015" s="10"/>
      <c r="W1015" s="10"/>
      <c r="Y1015" s="10"/>
      <c r="Z1015" s="10"/>
      <c r="AA1015" s="10"/>
    </row>
    <row r="1016" spans="1:27" ht="12.75">
      <c r="A1016" s="50">
        <v>38262</v>
      </c>
      <c r="B1016" s="51">
        <v>0.3388888888888889</v>
      </c>
      <c r="C1016" s="51">
        <v>0.8180555555555555</v>
      </c>
      <c r="E1016" s="10"/>
      <c r="F1016" s="10"/>
      <c r="G1016" s="10"/>
      <c r="I1016" s="10"/>
      <c r="J1016" s="10"/>
      <c r="K1016" s="55"/>
      <c r="M1016" s="10"/>
      <c r="N1016" s="10"/>
      <c r="O1016" s="10"/>
      <c r="Q1016" s="10"/>
      <c r="R1016" s="10"/>
      <c r="S1016" s="10"/>
      <c r="U1016" s="10"/>
      <c r="V1016" s="10"/>
      <c r="W1016" s="10"/>
      <c r="Y1016" s="10"/>
      <c r="Z1016" s="10"/>
      <c r="AA1016" s="10"/>
    </row>
    <row r="1017" spans="1:27" ht="12.75">
      <c r="A1017" s="50">
        <v>38263</v>
      </c>
      <c r="B1017" s="51">
        <v>0.3402777777777778</v>
      </c>
      <c r="C1017" s="51">
        <v>0.8166666666666667</v>
      </c>
      <c r="E1017" s="10"/>
      <c r="F1017" s="10"/>
      <c r="G1017" s="10"/>
      <c r="I1017" s="10"/>
      <c r="J1017" s="10"/>
      <c r="K1017" s="55"/>
      <c r="M1017" s="10"/>
      <c r="N1017" s="10"/>
      <c r="O1017" s="10"/>
      <c r="Q1017" s="10"/>
      <c r="R1017" s="10"/>
      <c r="S1017" s="10"/>
      <c r="U1017" s="10"/>
      <c r="V1017" s="10"/>
      <c r="W1017" s="10"/>
      <c r="Y1017" s="10"/>
      <c r="Z1017" s="10"/>
      <c r="AA1017" s="10"/>
    </row>
    <row r="1018" spans="1:27" ht="12.75">
      <c r="A1018" s="50">
        <v>38264</v>
      </c>
      <c r="B1018" s="51">
        <v>0.3416666666666667</v>
      </c>
      <c r="C1018" s="51">
        <v>0.8145833333333333</v>
      </c>
      <c r="E1018" s="10"/>
      <c r="F1018" s="10"/>
      <c r="G1018" s="10"/>
      <c r="I1018" s="10"/>
      <c r="J1018" s="10"/>
      <c r="K1018" s="55"/>
      <c r="M1018" s="10"/>
      <c r="N1018" s="10"/>
      <c r="O1018" s="10"/>
      <c r="Q1018" s="10"/>
      <c r="R1018" s="10"/>
      <c r="S1018" s="10"/>
      <c r="U1018" s="10"/>
      <c r="V1018" s="10"/>
      <c r="W1018" s="10"/>
      <c r="Y1018" s="10"/>
      <c r="Z1018" s="10"/>
      <c r="AA1018" s="10"/>
    </row>
    <row r="1019" spans="1:27" ht="12.75">
      <c r="A1019" s="50">
        <v>38265</v>
      </c>
      <c r="B1019" s="51">
        <v>0.34305555555555556</v>
      </c>
      <c r="C1019" s="51">
        <v>0.8131944444444443</v>
      </c>
      <c r="E1019" s="10"/>
      <c r="F1019" s="10"/>
      <c r="G1019" s="10"/>
      <c r="I1019" s="10"/>
      <c r="J1019" s="10"/>
      <c r="K1019" s="55"/>
      <c r="M1019" s="10"/>
      <c r="N1019" s="10"/>
      <c r="O1019" s="10"/>
      <c r="Q1019" s="10"/>
      <c r="R1019" s="10"/>
      <c r="S1019" s="10"/>
      <c r="U1019" s="10"/>
      <c r="V1019" s="10"/>
      <c r="W1019" s="10"/>
      <c r="Y1019" s="10"/>
      <c r="Z1019" s="10"/>
      <c r="AA1019" s="10"/>
    </row>
    <row r="1020" spans="1:27" ht="12.75">
      <c r="A1020" s="50">
        <v>38266</v>
      </c>
      <c r="B1020" s="51">
        <v>0.34375</v>
      </c>
      <c r="C1020" s="51">
        <v>0.8118055555555556</v>
      </c>
      <c r="E1020" s="10"/>
      <c r="F1020" s="10"/>
      <c r="G1020" s="10"/>
      <c r="I1020" s="10"/>
      <c r="J1020" s="10"/>
      <c r="K1020" s="55"/>
      <c r="M1020" s="10"/>
      <c r="N1020" s="10"/>
      <c r="O1020" s="10"/>
      <c r="Q1020" s="10"/>
      <c r="R1020" s="10"/>
      <c r="S1020" s="10"/>
      <c r="U1020" s="10"/>
      <c r="V1020" s="10"/>
      <c r="W1020" s="10"/>
      <c r="Y1020" s="10"/>
      <c r="Z1020" s="10"/>
      <c r="AA1020" s="10"/>
    </row>
    <row r="1021" spans="1:27" ht="12.75">
      <c r="A1021" s="50">
        <v>38267</v>
      </c>
      <c r="B1021" s="51">
        <v>0.3451388888888889</v>
      </c>
      <c r="C1021" s="51">
        <v>0.8097222222222222</v>
      </c>
      <c r="E1021" s="10"/>
      <c r="F1021" s="10"/>
      <c r="G1021" s="10"/>
      <c r="I1021" s="10"/>
      <c r="J1021" s="10"/>
      <c r="K1021" s="55"/>
      <c r="M1021" s="10"/>
      <c r="N1021" s="10"/>
      <c r="O1021" s="10"/>
      <c r="Q1021" s="10"/>
      <c r="R1021" s="10"/>
      <c r="S1021" s="10"/>
      <c r="U1021" s="10"/>
      <c r="V1021" s="10"/>
      <c r="W1021" s="10"/>
      <c r="Y1021" s="10"/>
      <c r="Z1021" s="10"/>
      <c r="AA1021" s="10"/>
    </row>
    <row r="1022" spans="1:27" ht="12.75">
      <c r="A1022" s="50">
        <v>38268</v>
      </c>
      <c r="B1022" s="51">
        <v>0.34652777777777777</v>
      </c>
      <c r="C1022" s="51">
        <v>0.8083333333333332</v>
      </c>
      <c r="E1022" s="10"/>
      <c r="F1022" s="10"/>
      <c r="G1022" s="10"/>
      <c r="I1022" s="10"/>
      <c r="J1022" s="10"/>
      <c r="K1022" s="55"/>
      <c r="M1022" s="10"/>
      <c r="N1022" s="10"/>
      <c r="O1022" s="10"/>
      <c r="Q1022" s="10"/>
      <c r="R1022" s="10"/>
      <c r="S1022" s="10"/>
      <c r="U1022" s="10"/>
      <c r="V1022" s="10"/>
      <c r="W1022" s="10"/>
      <c r="Y1022" s="10"/>
      <c r="Z1022" s="10"/>
      <c r="AA1022" s="10"/>
    </row>
    <row r="1023" spans="1:27" ht="12.75">
      <c r="A1023" s="50">
        <v>38269</v>
      </c>
      <c r="B1023" s="51">
        <v>0.3479166666666667</v>
      </c>
      <c r="C1023" s="51">
        <v>0.8069444444444445</v>
      </c>
      <c r="E1023" s="10"/>
      <c r="F1023" s="10"/>
      <c r="G1023" s="10"/>
      <c r="I1023" s="10"/>
      <c r="J1023" s="10"/>
      <c r="K1023" s="55"/>
      <c r="M1023" s="10"/>
      <c r="N1023" s="10"/>
      <c r="O1023" s="10"/>
      <c r="Q1023" s="10"/>
      <c r="R1023" s="10"/>
      <c r="S1023" s="10"/>
      <c r="U1023" s="10"/>
      <c r="V1023" s="10"/>
      <c r="W1023" s="10"/>
      <c r="Y1023" s="10"/>
      <c r="Z1023" s="10"/>
      <c r="AA1023" s="10"/>
    </row>
    <row r="1024" spans="1:27" ht="12.75">
      <c r="A1024" s="50">
        <v>38270</v>
      </c>
      <c r="B1024" s="51">
        <v>0.3486111111111111</v>
      </c>
      <c r="C1024" s="51">
        <v>0.804861111111111</v>
      </c>
      <c r="E1024" s="10"/>
      <c r="F1024" s="10"/>
      <c r="G1024" s="10"/>
      <c r="I1024" s="10"/>
      <c r="J1024" s="10"/>
      <c r="K1024" s="55"/>
      <c r="M1024" s="10"/>
      <c r="N1024" s="10"/>
      <c r="O1024" s="10"/>
      <c r="Q1024" s="10"/>
      <c r="R1024" s="10"/>
      <c r="S1024" s="10"/>
      <c r="U1024" s="10"/>
      <c r="V1024" s="10"/>
      <c r="W1024" s="10"/>
      <c r="Y1024" s="10"/>
      <c r="Z1024" s="10"/>
      <c r="AA1024" s="10"/>
    </row>
    <row r="1025" spans="1:27" ht="12.75">
      <c r="A1025" s="50">
        <v>38271</v>
      </c>
      <c r="B1025" s="51">
        <v>0.35</v>
      </c>
      <c r="C1025" s="51">
        <v>0.8034722222222223</v>
      </c>
      <c r="E1025" s="10"/>
      <c r="F1025" s="10"/>
      <c r="G1025" s="10"/>
      <c r="I1025" s="10"/>
      <c r="J1025" s="10"/>
      <c r="K1025" s="55"/>
      <c r="M1025" s="10"/>
      <c r="N1025" s="10"/>
      <c r="O1025" s="10"/>
      <c r="Q1025" s="10"/>
      <c r="R1025" s="10"/>
      <c r="S1025" s="10"/>
      <c r="U1025" s="10"/>
      <c r="V1025" s="10"/>
      <c r="W1025" s="10"/>
      <c r="Y1025" s="10"/>
      <c r="Z1025" s="10"/>
      <c r="AA1025" s="10"/>
    </row>
    <row r="1026" spans="1:27" ht="12.75">
      <c r="A1026" s="50">
        <v>38272</v>
      </c>
      <c r="B1026" s="51">
        <v>0.3513888888888889</v>
      </c>
      <c r="C1026" s="51">
        <v>0.8020833333333333</v>
      </c>
      <c r="E1026" s="10"/>
      <c r="F1026" s="10"/>
      <c r="G1026" s="10"/>
      <c r="I1026" s="10"/>
      <c r="J1026" s="10"/>
      <c r="K1026" s="55"/>
      <c r="M1026" s="10"/>
      <c r="N1026" s="10"/>
      <c r="O1026" s="10"/>
      <c r="Q1026" s="10"/>
      <c r="R1026" s="10"/>
      <c r="S1026" s="10"/>
      <c r="U1026" s="10"/>
      <c r="V1026" s="10"/>
      <c r="W1026" s="10"/>
      <c r="Y1026" s="10"/>
      <c r="Z1026" s="10"/>
      <c r="AA1026" s="10"/>
    </row>
    <row r="1027" spans="1:27" ht="12.75">
      <c r="A1027" s="50">
        <v>38273</v>
      </c>
      <c r="B1027" s="51">
        <v>0.3527777777777778</v>
      </c>
      <c r="C1027" s="51">
        <v>0.8006944444444444</v>
      </c>
      <c r="E1027" s="10"/>
      <c r="F1027" s="10"/>
      <c r="G1027" s="10"/>
      <c r="I1027" s="10"/>
      <c r="J1027" s="10"/>
      <c r="K1027" s="55"/>
      <c r="M1027" s="10"/>
      <c r="N1027" s="10"/>
      <c r="O1027" s="10"/>
      <c r="Q1027" s="10"/>
      <c r="R1027" s="10"/>
      <c r="S1027" s="10"/>
      <c r="U1027" s="10"/>
      <c r="V1027" s="10"/>
      <c r="W1027" s="10"/>
      <c r="Y1027" s="10"/>
      <c r="Z1027" s="10"/>
      <c r="AA1027" s="10"/>
    </row>
    <row r="1028" spans="1:27" ht="12.75">
      <c r="A1028" s="50">
        <v>38274</v>
      </c>
      <c r="B1028" s="51">
        <v>0.35347222222222224</v>
      </c>
      <c r="C1028" s="51">
        <v>0.7986111111111112</v>
      </c>
      <c r="E1028" s="10"/>
      <c r="F1028" s="10"/>
      <c r="G1028" s="10"/>
      <c r="I1028" s="10"/>
      <c r="J1028" s="10"/>
      <c r="K1028" s="55"/>
      <c r="M1028" s="10"/>
      <c r="N1028" s="10"/>
      <c r="O1028" s="10"/>
      <c r="Q1028" s="10"/>
      <c r="R1028" s="10"/>
      <c r="S1028" s="10"/>
      <c r="U1028" s="10"/>
      <c r="V1028" s="10"/>
      <c r="W1028" s="10"/>
      <c r="Y1028" s="10"/>
      <c r="Z1028" s="10"/>
      <c r="AA1028" s="10"/>
    </row>
    <row r="1029" spans="1:27" ht="12.75">
      <c r="A1029" s="50">
        <v>38275</v>
      </c>
      <c r="B1029" s="51">
        <v>0.3548611111111111</v>
      </c>
      <c r="C1029" s="51">
        <v>0.7972222222222222</v>
      </c>
      <c r="E1029" s="10"/>
      <c r="F1029" s="10"/>
      <c r="G1029" s="10"/>
      <c r="I1029" s="10"/>
      <c r="J1029" s="10"/>
      <c r="K1029" s="55"/>
      <c r="M1029" s="10"/>
      <c r="N1029" s="10"/>
      <c r="O1029" s="10"/>
      <c r="Q1029" s="10"/>
      <c r="R1029" s="10"/>
      <c r="S1029" s="10"/>
      <c r="U1029" s="10"/>
      <c r="V1029" s="10"/>
      <c r="W1029" s="10"/>
      <c r="Y1029" s="10"/>
      <c r="Z1029" s="10"/>
      <c r="AA1029" s="10"/>
    </row>
    <row r="1030" spans="1:27" ht="12.75">
      <c r="A1030" s="50">
        <v>38276</v>
      </c>
      <c r="B1030" s="51">
        <v>0.35625</v>
      </c>
      <c r="C1030" s="51">
        <v>0.7958333333333334</v>
      </c>
      <c r="E1030" s="10"/>
      <c r="F1030" s="10"/>
      <c r="G1030" s="10"/>
      <c r="I1030" s="10"/>
      <c r="J1030" s="10"/>
      <c r="K1030" s="55"/>
      <c r="M1030" s="10"/>
      <c r="N1030" s="10"/>
      <c r="O1030" s="10"/>
      <c r="Q1030" s="10"/>
      <c r="R1030" s="10"/>
      <c r="S1030" s="10"/>
      <c r="U1030" s="10"/>
      <c r="V1030" s="10"/>
      <c r="W1030" s="10"/>
      <c r="Y1030" s="10"/>
      <c r="Z1030" s="10"/>
      <c r="AA1030" s="10"/>
    </row>
    <row r="1031" spans="1:27" ht="12.75">
      <c r="A1031" s="50">
        <v>38277</v>
      </c>
      <c r="B1031" s="51">
        <v>0.3576388888888889</v>
      </c>
      <c r="C1031" s="51">
        <v>0.7944444444444444</v>
      </c>
      <c r="E1031" s="10"/>
      <c r="F1031" s="10"/>
      <c r="G1031" s="10"/>
      <c r="I1031" s="10"/>
      <c r="J1031" s="10"/>
      <c r="K1031" s="55"/>
      <c r="M1031" s="10"/>
      <c r="N1031" s="10"/>
      <c r="O1031" s="10"/>
      <c r="Q1031" s="10"/>
      <c r="R1031" s="10"/>
      <c r="S1031" s="10"/>
      <c r="U1031" s="10"/>
      <c r="V1031" s="10"/>
      <c r="W1031" s="10"/>
      <c r="Y1031" s="10"/>
      <c r="Z1031" s="10"/>
      <c r="AA1031" s="10"/>
    </row>
    <row r="1032" spans="1:27" ht="12.75">
      <c r="A1032" s="50">
        <v>38278</v>
      </c>
      <c r="B1032" s="51">
        <v>0.35902777777777783</v>
      </c>
      <c r="C1032" s="51">
        <v>0.7930555555555556</v>
      </c>
      <c r="E1032" s="10"/>
      <c r="F1032" s="10"/>
      <c r="G1032" s="10"/>
      <c r="I1032" s="10"/>
      <c r="J1032" s="10"/>
      <c r="K1032" s="55"/>
      <c r="M1032" s="10"/>
      <c r="N1032" s="10"/>
      <c r="O1032" s="10"/>
      <c r="Q1032" s="10"/>
      <c r="R1032" s="10"/>
      <c r="S1032" s="10"/>
      <c r="U1032" s="10"/>
      <c r="V1032" s="10"/>
      <c r="W1032" s="10"/>
      <c r="Y1032" s="10"/>
      <c r="Z1032" s="10"/>
      <c r="AA1032" s="10"/>
    </row>
    <row r="1033" spans="1:27" ht="12.75">
      <c r="A1033" s="50">
        <v>38279</v>
      </c>
      <c r="B1033" s="51">
        <v>0.3597222222222222</v>
      </c>
      <c r="C1033" s="51">
        <v>0.7909722222222222</v>
      </c>
      <c r="E1033" s="10"/>
      <c r="F1033" s="10"/>
      <c r="G1033" s="10"/>
      <c r="I1033" s="10"/>
      <c r="J1033" s="10"/>
      <c r="K1033" s="55"/>
      <c r="M1033" s="10"/>
      <c r="N1033" s="10"/>
      <c r="O1033" s="10"/>
      <c r="Q1033" s="10"/>
      <c r="R1033" s="10"/>
      <c r="S1033" s="10"/>
      <c r="U1033" s="10"/>
      <c r="V1033" s="10"/>
      <c r="W1033" s="10"/>
      <c r="Y1033" s="10"/>
      <c r="Z1033" s="10"/>
      <c r="AA1033" s="10"/>
    </row>
    <row r="1034" spans="1:27" ht="12.75">
      <c r="A1034" s="50">
        <v>38280</v>
      </c>
      <c r="B1034" s="51">
        <v>0.36111111111111116</v>
      </c>
      <c r="C1034" s="51">
        <v>0.7895833333333333</v>
      </c>
      <c r="E1034" s="10"/>
      <c r="F1034" s="10"/>
      <c r="G1034" s="10"/>
      <c r="I1034" s="10"/>
      <c r="J1034" s="10"/>
      <c r="K1034" s="55"/>
      <c r="M1034" s="10"/>
      <c r="N1034" s="10"/>
      <c r="O1034" s="10"/>
      <c r="Q1034" s="10"/>
      <c r="R1034" s="10"/>
      <c r="S1034" s="10"/>
      <c r="U1034" s="10"/>
      <c r="V1034" s="10"/>
      <c r="W1034" s="10"/>
      <c r="Y1034" s="10"/>
      <c r="Z1034" s="10"/>
      <c r="AA1034" s="10"/>
    </row>
    <row r="1035" spans="1:27" ht="12.75">
      <c r="A1035" s="50">
        <v>38281</v>
      </c>
      <c r="B1035" s="51">
        <v>0.3625</v>
      </c>
      <c r="C1035" s="51">
        <v>0.7881944444444444</v>
      </c>
      <c r="E1035" s="10"/>
      <c r="F1035" s="10"/>
      <c r="G1035" s="10"/>
      <c r="I1035" s="10"/>
      <c r="J1035" s="10"/>
      <c r="K1035" s="55"/>
      <c r="M1035" s="10"/>
      <c r="N1035" s="10"/>
      <c r="O1035" s="10"/>
      <c r="Q1035" s="10"/>
      <c r="R1035" s="10"/>
      <c r="S1035" s="10"/>
      <c r="U1035" s="10"/>
      <c r="V1035" s="10"/>
      <c r="W1035" s="10"/>
      <c r="Y1035" s="10"/>
      <c r="Z1035" s="10"/>
      <c r="AA1035" s="10"/>
    </row>
    <row r="1036" spans="1:27" ht="12.75">
      <c r="A1036" s="50">
        <v>38282</v>
      </c>
      <c r="B1036" s="51">
        <v>0.36388888888888893</v>
      </c>
      <c r="C1036" s="51">
        <v>0.7868055555555555</v>
      </c>
      <c r="E1036" s="10"/>
      <c r="F1036" s="10"/>
      <c r="G1036" s="10"/>
      <c r="I1036" s="10"/>
      <c r="J1036" s="10"/>
      <c r="K1036" s="55"/>
      <c r="M1036" s="10"/>
      <c r="N1036" s="10"/>
      <c r="O1036" s="10"/>
      <c r="Q1036" s="10"/>
      <c r="R1036" s="10"/>
      <c r="S1036" s="10"/>
      <c r="U1036" s="10"/>
      <c r="V1036" s="10"/>
      <c r="W1036" s="10"/>
      <c r="Y1036" s="10"/>
      <c r="Z1036" s="10"/>
      <c r="AA1036" s="10"/>
    </row>
    <row r="1037" spans="1:27" ht="12.75">
      <c r="A1037" s="50">
        <v>38283</v>
      </c>
      <c r="B1037" s="51">
        <v>0.3652777777777778</v>
      </c>
      <c r="C1037" s="51">
        <v>0.7854166666666667</v>
      </c>
      <c r="E1037" s="10"/>
      <c r="F1037" s="10"/>
      <c r="G1037" s="10"/>
      <c r="I1037" s="10"/>
      <c r="J1037" s="10"/>
      <c r="K1037" s="55"/>
      <c r="M1037" s="10"/>
      <c r="N1037" s="10"/>
      <c r="O1037" s="10"/>
      <c r="Q1037" s="10"/>
      <c r="R1037" s="10"/>
      <c r="S1037" s="10"/>
      <c r="U1037" s="10"/>
      <c r="V1037" s="10"/>
      <c r="W1037" s="10"/>
      <c r="Y1037" s="10"/>
      <c r="Z1037" s="10"/>
      <c r="AA1037" s="10"/>
    </row>
    <row r="1038" spans="1:27" ht="12.75">
      <c r="A1038" s="50">
        <v>38284</v>
      </c>
      <c r="B1038" s="51">
        <v>0.36597222222222225</v>
      </c>
      <c r="C1038" s="51">
        <v>0.7840277777777778</v>
      </c>
      <c r="E1038" s="10"/>
      <c r="F1038" s="10"/>
      <c r="G1038" s="10"/>
      <c r="I1038" s="10"/>
      <c r="J1038" s="10"/>
      <c r="K1038" s="55"/>
      <c r="M1038" s="10"/>
      <c r="N1038" s="10"/>
      <c r="O1038" s="10"/>
      <c r="Q1038" s="10"/>
      <c r="R1038" s="10"/>
      <c r="S1038" s="10"/>
      <c r="U1038" s="10"/>
      <c r="V1038" s="10"/>
      <c r="W1038" s="10"/>
      <c r="Y1038" s="10"/>
      <c r="Z1038" s="10"/>
      <c r="AA1038" s="10"/>
    </row>
    <row r="1039" spans="1:27" ht="12.75">
      <c r="A1039" s="50">
        <v>38285</v>
      </c>
      <c r="B1039" s="51">
        <v>0.36736111111111114</v>
      </c>
      <c r="C1039" s="51">
        <v>0.7826388888888889</v>
      </c>
      <c r="E1039" s="10"/>
      <c r="F1039" s="10"/>
      <c r="G1039" s="10"/>
      <c r="I1039" s="10"/>
      <c r="J1039" s="10"/>
      <c r="K1039" s="55"/>
      <c r="M1039" s="10"/>
      <c r="N1039" s="10"/>
      <c r="O1039" s="10"/>
      <c r="Q1039" s="10"/>
      <c r="R1039" s="10"/>
      <c r="S1039" s="10"/>
      <c r="U1039" s="10"/>
      <c r="V1039" s="10"/>
      <c r="W1039" s="10"/>
      <c r="Y1039" s="10"/>
      <c r="Z1039" s="10"/>
      <c r="AA1039" s="10"/>
    </row>
    <row r="1040" spans="1:27" ht="12.75">
      <c r="A1040" s="50">
        <v>38286</v>
      </c>
      <c r="B1040" s="51">
        <v>0.36875</v>
      </c>
      <c r="C1040" s="51">
        <v>0.78125</v>
      </c>
      <c r="E1040" s="10"/>
      <c r="F1040" s="10"/>
      <c r="G1040" s="10"/>
      <c r="I1040" s="10"/>
      <c r="J1040" s="10"/>
      <c r="K1040" s="55"/>
      <c r="M1040" s="10"/>
      <c r="N1040" s="10"/>
      <c r="O1040" s="10"/>
      <c r="Q1040" s="10"/>
      <c r="R1040" s="10"/>
      <c r="S1040" s="10"/>
      <c r="U1040" s="10"/>
      <c r="V1040" s="10"/>
      <c r="W1040" s="10"/>
      <c r="Y1040" s="10"/>
      <c r="Z1040" s="10"/>
      <c r="AA1040" s="10"/>
    </row>
    <row r="1041" spans="1:27" ht="12.75">
      <c r="A1041" s="50">
        <v>38287</v>
      </c>
      <c r="B1041" s="51">
        <v>0.28680555555555554</v>
      </c>
      <c r="C1041" s="51">
        <v>0.6965277777777777</v>
      </c>
      <c r="E1041" s="10"/>
      <c r="F1041" s="10"/>
      <c r="G1041" s="10"/>
      <c r="I1041" s="10"/>
      <c r="J1041" s="10"/>
      <c r="K1041" s="55"/>
      <c r="M1041" s="10"/>
      <c r="N1041" s="10"/>
      <c r="O1041" s="10"/>
      <c r="Q1041" s="10"/>
      <c r="R1041" s="10"/>
      <c r="S1041" s="10"/>
      <c r="U1041" s="10"/>
      <c r="V1041" s="10"/>
      <c r="W1041" s="10"/>
      <c r="Y1041" s="10"/>
      <c r="Z1041" s="10"/>
      <c r="AA1041" s="10"/>
    </row>
    <row r="1042" spans="1:27" ht="12.75">
      <c r="A1042" s="50">
        <v>38288</v>
      </c>
      <c r="B1042" s="51">
        <v>0.2881944444444445</v>
      </c>
      <c r="C1042" s="51">
        <v>0.6951388888888889</v>
      </c>
      <c r="E1042" s="10"/>
      <c r="F1042" s="10"/>
      <c r="G1042" s="10"/>
      <c r="I1042" s="10"/>
      <c r="J1042" s="10"/>
      <c r="K1042" s="55"/>
      <c r="M1042" s="10"/>
      <c r="N1042" s="10"/>
      <c r="O1042" s="10"/>
      <c r="Q1042" s="10"/>
      <c r="R1042" s="10"/>
      <c r="S1042" s="10"/>
      <c r="U1042" s="10"/>
      <c r="V1042" s="10"/>
      <c r="W1042" s="10"/>
      <c r="Y1042" s="10"/>
      <c r="Z1042" s="10"/>
      <c r="AA1042" s="10"/>
    </row>
    <row r="1043" spans="1:27" ht="12.75">
      <c r="A1043" s="50">
        <v>38289</v>
      </c>
      <c r="B1043" s="51">
        <v>0.28958333333333336</v>
      </c>
      <c r="C1043" s="51">
        <v>0.69375</v>
      </c>
      <c r="E1043" s="10"/>
      <c r="F1043" s="10"/>
      <c r="G1043" s="10"/>
      <c r="I1043" s="10"/>
      <c r="J1043" s="10"/>
      <c r="K1043" s="55"/>
      <c r="M1043" s="10"/>
      <c r="N1043" s="10"/>
      <c r="O1043" s="10"/>
      <c r="Q1043" s="10"/>
      <c r="R1043" s="10"/>
      <c r="S1043" s="10"/>
      <c r="U1043" s="10"/>
      <c r="V1043" s="10"/>
      <c r="W1043" s="10"/>
      <c r="Y1043" s="10"/>
      <c r="Z1043" s="10"/>
      <c r="AA1043" s="10"/>
    </row>
    <row r="1044" spans="1:27" ht="12.75">
      <c r="A1044" s="50">
        <v>38290</v>
      </c>
      <c r="B1044" s="51">
        <v>0.29097222222222224</v>
      </c>
      <c r="C1044" s="51">
        <v>0.6923611111111111</v>
      </c>
      <c r="E1044" s="10"/>
      <c r="F1044" s="10"/>
      <c r="G1044" s="10"/>
      <c r="I1044" s="10"/>
      <c r="J1044" s="10"/>
      <c r="K1044" s="55"/>
      <c r="M1044" s="10"/>
      <c r="N1044" s="10"/>
      <c r="O1044" s="10"/>
      <c r="Q1044" s="10"/>
      <c r="R1044" s="10"/>
      <c r="S1044" s="10"/>
      <c r="U1044" s="10"/>
      <c r="V1044" s="10"/>
      <c r="W1044" s="10"/>
      <c r="Y1044" s="10"/>
      <c r="Z1044" s="10"/>
      <c r="AA1044" s="10"/>
    </row>
    <row r="1045" spans="1:27" ht="12.75">
      <c r="A1045" s="50">
        <v>38291</v>
      </c>
      <c r="B1045" s="51">
        <v>0.2916666666666667</v>
      </c>
      <c r="C1045" s="51">
        <v>0.6909722222222222</v>
      </c>
      <c r="E1045" s="10"/>
      <c r="F1045" s="10"/>
      <c r="G1045" s="10"/>
      <c r="I1045" s="10"/>
      <c r="J1045" s="10"/>
      <c r="K1045" s="55"/>
      <c r="M1045" s="10"/>
      <c r="N1045" s="10"/>
      <c r="O1045" s="10"/>
      <c r="Q1045" s="10"/>
      <c r="R1045" s="10"/>
      <c r="S1045" s="10"/>
      <c r="U1045" s="10"/>
      <c r="V1045" s="10"/>
      <c r="W1045" s="10"/>
      <c r="Y1045" s="10"/>
      <c r="Z1045" s="10"/>
      <c r="AA1045" s="10"/>
    </row>
    <row r="1046" spans="1:27" ht="12.75">
      <c r="A1046" s="50">
        <v>38292</v>
      </c>
      <c r="B1046" s="51">
        <v>0.29305555555555557</v>
      </c>
      <c r="C1046" s="51">
        <v>0.6895833333333333</v>
      </c>
      <c r="E1046" s="10"/>
      <c r="F1046" s="10"/>
      <c r="G1046" s="10"/>
      <c r="I1046" s="10"/>
      <c r="J1046" s="10"/>
      <c r="K1046" s="55"/>
      <c r="M1046" s="10"/>
      <c r="N1046" s="10"/>
      <c r="O1046" s="10"/>
      <c r="Q1046" s="10"/>
      <c r="R1046" s="10"/>
      <c r="S1046" s="10"/>
      <c r="U1046" s="10"/>
      <c r="V1046" s="10"/>
      <c r="W1046" s="10"/>
      <c r="Y1046" s="10"/>
      <c r="Z1046" s="10"/>
      <c r="AA1046" s="10"/>
    </row>
    <row r="1047" spans="1:27" ht="12.75">
      <c r="A1047" s="50">
        <v>38293</v>
      </c>
      <c r="B1047" s="51">
        <v>0.29444444444444445</v>
      </c>
      <c r="C1047" s="51">
        <v>0.6881944444444444</v>
      </c>
      <c r="E1047" s="10"/>
      <c r="F1047" s="10"/>
      <c r="G1047" s="10"/>
      <c r="I1047" s="10"/>
      <c r="J1047" s="10"/>
      <c r="K1047" s="55"/>
      <c r="M1047" s="10"/>
      <c r="N1047" s="10"/>
      <c r="O1047" s="10"/>
      <c r="Q1047" s="10"/>
      <c r="R1047" s="10"/>
      <c r="S1047" s="10"/>
      <c r="U1047" s="10"/>
      <c r="V1047" s="10"/>
      <c r="W1047" s="10"/>
      <c r="Y1047" s="10"/>
      <c r="Z1047" s="10"/>
      <c r="AA1047" s="10"/>
    </row>
    <row r="1048" spans="1:27" ht="12.75">
      <c r="A1048" s="50">
        <v>38294</v>
      </c>
      <c r="B1048" s="51">
        <v>0.29583333333333334</v>
      </c>
      <c r="C1048" s="51">
        <v>0.6868055555555556</v>
      </c>
      <c r="E1048" s="10"/>
      <c r="F1048" s="10"/>
      <c r="G1048" s="10"/>
      <c r="I1048" s="10"/>
      <c r="J1048" s="10"/>
      <c r="K1048" s="55"/>
      <c r="M1048" s="10"/>
      <c r="N1048" s="10"/>
      <c r="O1048" s="10"/>
      <c r="Q1048" s="10"/>
      <c r="R1048" s="10"/>
      <c r="S1048" s="10"/>
      <c r="U1048" s="10"/>
      <c r="V1048" s="10"/>
      <c r="W1048" s="10"/>
      <c r="Y1048" s="10"/>
      <c r="Z1048" s="10"/>
      <c r="AA1048" s="10"/>
    </row>
    <row r="1049" spans="1:27" ht="12.75">
      <c r="A1049" s="50">
        <v>38295</v>
      </c>
      <c r="B1049" s="51">
        <v>0.2972222222222222</v>
      </c>
      <c r="C1049" s="51">
        <v>0.686111111111111</v>
      </c>
      <c r="E1049" s="10"/>
      <c r="F1049" s="10"/>
      <c r="G1049" s="10"/>
      <c r="I1049" s="10"/>
      <c r="J1049" s="10"/>
      <c r="K1049" s="55"/>
      <c r="M1049" s="10"/>
      <c r="N1049" s="10"/>
      <c r="O1049" s="10"/>
      <c r="Q1049" s="10"/>
      <c r="R1049" s="10"/>
      <c r="S1049" s="10"/>
      <c r="U1049" s="10"/>
      <c r="V1049" s="10"/>
      <c r="W1049" s="10"/>
      <c r="Y1049" s="10"/>
      <c r="Z1049" s="10"/>
      <c r="AA1049" s="10"/>
    </row>
    <row r="1050" spans="1:27" ht="12.75">
      <c r="A1050" s="50">
        <v>38296</v>
      </c>
      <c r="B1050" s="51">
        <v>0.2986111111111111</v>
      </c>
      <c r="C1050" s="51">
        <v>0.6847222222222222</v>
      </c>
      <c r="E1050" s="10"/>
      <c r="F1050" s="10"/>
      <c r="G1050" s="10"/>
      <c r="I1050" s="10"/>
      <c r="J1050" s="10"/>
      <c r="K1050" s="55"/>
      <c r="M1050" s="10"/>
      <c r="N1050" s="10"/>
      <c r="O1050" s="10"/>
      <c r="Q1050" s="10"/>
      <c r="R1050" s="10"/>
      <c r="S1050" s="10"/>
      <c r="U1050" s="10"/>
      <c r="V1050" s="10"/>
      <c r="W1050" s="10"/>
      <c r="Y1050" s="10"/>
      <c r="Z1050" s="10"/>
      <c r="AA1050" s="10"/>
    </row>
    <row r="1051" spans="1:27" ht="12.75">
      <c r="A1051" s="50">
        <v>38297</v>
      </c>
      <c r="B1051" s="51">
        <v>0.29930555555555555</v>
      </c>
      <c r="C1051" s="51">
        <v>0.6833333333333332</v>
      </c>
      <c r="E1051" s="10"/>
      <c r="F1051" s="10"/>
      <c r="G1051" s="10"/>
      <c r="I1051" s="10"/>
      <c r="J1051" s="10"/>
      <c r="K1051" s="55"/>
      <c r="M1051" s="10"/>
      <c r="N1051" s="10"/>
      <c r="O1051" s="10"/>
      <c r="Q1051" s="10"/>
      <c r="R1051" s="10"/>
      <c r="S1051" s="10"/>
      <c r="U1051" s="10"/>
      <c r="V1051" s="10"/>
      <c r="W1051" s="10"/>
      <c r="Y1051" s="10"/>
      <c r="Z1051" s="10"/>
      <c r="AA1051" s="10"/>
    </row>
    <row r="1052" spans="1:27" ht="12.75">
      <c r="A1052" s="50">
        <v>38298</v>
      </c>
      <c r="B1052" s="51">
        <v>0.30069444444444443</v>
      </c>
      <c r="C1052" s="51">
        <v>0.6819444444444445</v>
      </c>
      <c r="E1052" s="10"/>
      <c r="F1052" s="10"/>
      <c r="G1052" s="10"/>
      <c r="I1052" s="10"/>
      <c r="J1052" s="10"/>
      <c r="K1052" s="55"/>
      <c r="M1052" s="10"/>
      <c r="N1052" s="10"/>
      <c r="O1052" s="10"/>
      <c r="Q1052" s="10"/>
      <c r="R1052" s="10"/>
      <c r="S1052" s="10"/>
      <c r="U1052" s="10"/>
      <c r="V1052" s="10"/>
      <c r="W1052" s="10"/>
      <c r="Y1052" s="10"/>
      <c r="Z1052" s="10"/>
      <c r="AA1052" s="10"/>
    </row>
    <row r="1053" spans="1:27" ht="12.75">
      <c r="A1053" s="50">
        <v>38299</v>
      </c>
      <c r="B1053" s="51">
        <v>0.3020833333333333</v>
      </c>
      <c r="C1053" s="51">
        <v>0.68125</v>
      </c>
      <c r="E1053" s="10"/>
      <c r="F1053" s="10"/>
      <c r="G1053" s="10"/>
      <c r="I1053" s="10"/>
      <c r="J1053" s="10"/>
      <c r="K1053" s="55"/>
      <c r="M1053" s="10"/>
      <c r="N1053" s="10"/>
      <c r="O1053" s="10"/>
      <c r="Q1053" s="10"/>
      <c r="R1053" s="10"/>
      <c r="S1053" s="10"/>
      <c r="U1053" s="10"/>
      <c r="V1053" s="10"/>
      <c r="W1053" s="10"/>
      <c r="Y1053" s="10"/>
      <c r="Z1053" s="10"/>
      <c r="AA1053" s="10"/>
    </row>
    <row r="1054" spans="1:27" ht="12.75">
      <c r="A1054" s="50">
        <v>38300</v>
      </c>
      <c r="B1054" s="51">
        <v>0.3034722222222222</v>
      </c>
      <c r="C1054" s="51">
        <v>0.6798611111111111</v>
      </c>
      <c r="E1054" s="10"/>
      <c r="F1054" s="10"/>
      <c r="G1054" s="10"/>
      <c r="I1054" s="10"/>
      <c r="J1054" s="10"/>
      <c r="K1054" s="55"/>
      <c r="M1054" s="10"/>
      <c r="N1054" s="10"/>
      <c r="O1054" s="10"/>
      <c r="Q1054" s="10"/>
      <c r="R1054" s="10"/>
      <c r="S1054" s="10"/>
      <c r="U1054" s="10"/>
      <c r="V1054" s="10"/>
      <c r="W1054" s="10"/>
      <c r="Y1054" s="10"/>
      <c r="Z1054" s="10"/>
      <c r="AA1054" s="10"/>
    </row>
    <row r="1055" spans="1:27" ht="12.75">
      <c r="A1055" s="50">
        <v>38301</v>
      </c>
      <c r="B1055" s="51">
        <v>0.3048611111111111</v>
      </c>
      <c r="C1055" s="51">
        <v>0.6784722222222223</v>
      </c>
      <c r="E1055" s="10"/>
      <c r="F1055" s="10"/>
      <c r="G1055" s="10"/>
      <c r="I1055" s="10"/>
      <c r="J1055" s="10"/>
      <c r="K1055" s="55"/>
      <c r="M1055" s="10"/>
      <c r="N1055" s="10"/>
      <c r="O1055" s="10"/>
      <c r="Q1055" s="10"/>
      <c r="R1055" s="10"/>
      <c r="S1055" s="10"/>
      <c r="U1055" s="10"/>
      <c r="V1055" s="10"/>
      <c r="W1055" s="10"/>
      <c r="Y1055" s="10"/>
      <c r="Z1055" s="10"/>
      <c r="AA1055" s="10"/>
    </row>
    <row r="1056" spans="1:27" ht="12.75">
      <c r="A1056" s="50">
        <v>38302</v>
      </c>
      <c r="B1056" s="51">
        <v>0.30625</v>
      </c>
      <c r="C1056" s="51">
        <v>0.6777777777777777</v>
      </c>
      <c r="E1056" s="10"/>
      <c r="F1056" s="10"/>
      <c r="G1056" s="10"/>
      <c r="I1056" s="10"/>
      <c r="J1056" s="10"/>
      <c r="K1056" s="55"/>
      <c r="M1056" s="10"/>
      <c r="N1056" s="10"/>
      <c r="O1056" s="10"/>
      <c r="Q1056" s="10"/>
      <c r="R1056" s="10"/>
      <c r="S1056" s="10"/>
      <c r="U1056" s="10"/>
      <c r="V1056" s="10"/>
      <c r="W1056" s="10"/>
      <c r="Y1056" s="10"/>
      <c r="Z1056" s="10"/>
      <c r="AA1056" s="10"/>
    </row>
    <row r="1057" spans="1:27" ht="12.75">
      <c r="A1057" s="50">
        <v>38303</v>
      </c>
      <c r="B1057" s="51">
        <v>0.3069444444444444</v>
      </c>
      <c r="C1057" s="51">
        <v>0.6763888888888889</v>
      </c>
      <c r="E1057" s="10"/>
      <c r="F1057" s="10"/>
      <c r="G1057" s="10"/>
      <c r="I1057" s="10"/>
      <c r="J1057" s="10"/>
      <c r="K1057" s="55"/>
      <c r="M1057" s="10"/>
      <c r="N1057" s="10"/>
      <c r="O1057" s="10"/>
      <c r="Q1057" s="10"/>
      <c r="R1057" s="10"/>
      <c r="S1057" s="10"/>
      <c r="U1057" s="10"/>
      <c r="V1057" s="10"/>
      <c r="W1057" s="10"/>
      <c r="Y1057" s="10"/>
      <c r="Z1057" s="10"/>
      <c r="AA1057" s="10"/>
    </row>
    <row r="1058" spans="1:27" ht="12.75">
      <c r="A1058" s="50">
        <v>38304</v>
      </c>
      <c r="B1058" s="51">
        <v>0.30833333333333335</v>
      </c>
      <c r="C1058" s="51">
        <v>0.6756944444444444</v>
      </c>
      <c r="E1058" s="10"/>
      <c r="F1058" s="10"/>
      <c r="G1058" s="10"/>
      <c r="I1058" s="10"/>
      <c r="J1058" s="10"/>
      <c r="K1058" s="55"/>
      <c r="M1058" s="10"/>
      <c r="N1058" s="10"/>
      <c r="O1058" s="10"/>
      <c r="Q1058" s="10"/>
      <c r="R1058" s="10"/>
      <c r="S1058" s="10"/>
      <c r="U1058" s="10"/>
      <c r="V1058" s="10"/>
      <c r="W1058" s="10"/>
      <c r="Y1058" s="10"/>
      <c r="Z1058" s="10"/>
      <c r="AA1058" s="10"/>
    </row>
    <row r="1059" spans="1:27" ht="12.75">
      <c r="A1059" s="50">
        <v>38305</v>
      </c>
      <c r="B1059" s="51">
        <v>0.30972222222222223</v>
      </c>
      <c r="C1059" s="51">
        <v>0.6743055555555556</v>
      </c>
      <c r="E1059" s="10"/>
      <c r="F1059" s="10"/>
      <c r="G1059" s="10"/>
      <c r="I1059" s="10"/>
      <c r="J1059" s="10"/>
      <c r="K1059" s="55"/>
      <c r="M1059" s="10"/>
      <c r="N1059" s="10"/>
      <c r="O1059" s="10"/>
      <c r="Q1059" s="10"/>
      <c r="R1059" s="10"/>
      <c r="S1059" s="10"/>
      <c r="U1059" s="10"/>
      <c r="V1059" s="10"/>
      <c r="W1059" s="10"/>
      <c r="Y1059" s="10"/>
      <c r="Z1059" s="10"/>
      <c r="AA1059" s="10"/>
    </row>
    <row r="1060" spans="1:27" ht="12.75">
      <c r="A1060" s="50">
        <v>38306</v>
      </c>
      <c r="B1060" s="51">
        <v>0.3111111111111111</v>
      </c>
      <c r="C1060" s="51">
        <v>0.6736111111111112</v>
      </c>
      <c r="E1060" s="10"/>
      <c r="F1060" s="10"/>
      <c r="G1060" s="10"/>
      <c r="I1060" s="10"/>
      <c r="J1060" s="10"/>
      <c r="K1060" s="55"/>
      <c r="M1060" s="10"/>
      <c r="N1060" s="10"/>
      <c r="O1060" s="10"/>
      <c r="Q1060" s="10"/>
      <c r="R1060" s="10"/>
      <c r="S1060" s="10"/>
      <c r="U1060" s="10"/>
      <c r="V1060" s="10"/>
      <c r="W1060" s="10"/>
      <c r="Y1060" s="10"/>
      <c r="Z1060" s="10"/>
      <c r="AA1060" s="10"/>
    </row>
    <row r="1061" spans="1:27" ht="12.75">
      <c r="A1061" s="50">
        <v>38307</v>
      </c>
      <c r="B1061" s="51">
        <v>0.3125</v>
      </c>
      <c r="C1061" s="51">
        <v>0.6729166666666666</v>
      </c>
      <c r="E1061" s="10"/>
      <c r="F1061" s="10"/>
      <c r="G1061" s="10"/>
      <c r="I1061" s="10"/>
      <c r="J1061" s="10"/>
      <c r="K1061" s="55"/>
      <c r="M1061" s="10"/>
      <c r="N1061" s="10"/>
      <c r="O1061" s="10"/>
      <c r="Q1061" s="10"/>
      <c r="R1061" s="10"/>
      <c r="S1061" s="10"/>
      <c r="U1061" s="10"/>
      <c r="V1061" s="10"/>
      <c r="W1061" s="10"/>
      <c r="Y1061" s="10"/>
      <c r="Z1061" s="10"/>
      <c r="AA1061" s="10"/>
    </row>
    <row r="1062" spans="1:27" ht="12.75">
      <c r="A1062" s="50">
        <v>38308</v>
      </c>
      <c r="B1062" s="51">
        <v>0.31319444444444444</v>
      </c>
      <c r="C1062" s="51">
        <v>0.6715277777777778</v>
      </c>
      <c r="E1062" s="10"/>
      <c r="F1062" s="10"/>
      <c r="G1062" s="10"/>
      <c r="I1062" s="10"/>
      <c r="J1062" s="10"/>
      <c r="K1062" s="55"/>
      <c r="M1062" s="10"/>
      <c r="N1062" s="10"/>
      <c r="O1062" s="10"/>
      <c r="Q1062" s="10"/>
      <c r="R1062" s="10"/>
      <c r="S1062" s="10"/>
      <c r="U1062" s="10"/>
      <c r="V1062" s="10"/>
      <c r="W1062" s="10"/>
      <c r="Y1062" s="10"/>
      <c r="Z1062" s="10"/>
      <c r="AA1062" s="10"/>
    </row>
    <row r="1063" spans="1:27" ht="12.75">
      <c r="A1063" s="50">
        <v>38309</v>
      </c>
      <c r="B1063" s="51">
        <v>0.3145833333333333</v>
      </c>
      <c r="C1063" s="51">
        <v>0.6708333333333334</v>
      </c>
      <c r="E1063" s="10"/>
      <c r="F1063" s="10"/>
      <c r="G1063" s="10"/>
      <c r="I1063" s="10"/>
      <c r="J1063" s="10"/>
      <c r="K1063" s="55"/>
      <c r="M1063" s="10"/>
      <c r="N1063" s="10"/>
      <c r="O1063" s="10"/>
      <c r="Q1063" s="10"/>
      <c r="R1063" s="10"/>
      <c r="S1063" s="10"/>
      <c r="U1063" s="10"/>
      <c r="V1063" s="10"/>
      <c r="W1063" s="10"/>
      <c r="Y1063" s="10"/>
      <c r="Z1063" s="10"/>
      <c r="AA1063" s="10"/>
    </row>
    <row r="1064" spans="1:27" ht="12.75">
      <c r="A1064" s="50">
        <v>38310</v>
      </c>
      <c r="B1064" s="51">
        <v>0.3159722222222222</v>
      </c>
      <c r="C1064" s="51">
        <v>0.6701388888888888</v>
      </c>
      <c r="E1064" s="10"/>
      <c r="F1064" s="10"/>
      <c r="G1064" s="10"/>
      <c r="I1064" s="10"/>
      <c r="J1064" s="10"/>
      <c r="K1064" s="55"/>
      <c r="M1064" s="10"/>
      <c r="N1064" s="10"/>
      <c r="O1064" s="10"/>
      <c r="Q1064" s="10"/>
      <c r="R1064" s="10"/>
      <c r="S1064" s="10"/>
      <c r="U1064" s="10"/>
      <c r="V1064" s="10"/>
      <c r="W1064" s="10"/>
      <c r="Y1064" s="10"/>
      <c r="Z1064" s="10"/>
      <c r="AA1064" s="10"/>
    </row>
    <row r="1065" spans="1:27" ht="12.75">
      <c r="A1065" s="50">
        <v>38311</v>
      </c>
      <c r="B1065" s="51">
        <v>0.31736111111111115</v>
      </c>
      <c r="C1065" s="51">
        <v>0.66875</v>
      </c>
      <c r="E1065" s="10"/>
      <c r="F1065" s="10"/>
      <c r="G1065" s="10"/>
      <c r="I1065" s="10"/>
      <c r="J1065" s="10"/>
      <c r="K1065" s="55"/>
      <c r="M1065" s="10"/>
      <c r="N1065" s="10"/>
      <c r="O1065" s="10"/>
      <c r="Q1065" s="10"/>
      <c r="R1065" s="10"/>
      <c r="S1065" s="10"/>
      <c r="U1065" s="10"/>
      <c r="V1065" s="10"/>
      <c r="W1065" s="10"/>
      <c r="Y1065" s="10"/>
      <c r="Z1065" s="10"/>
      <c r="AA1065" s="10"/>
    </row>
    <row r="1066" spans="1:27" ht="12.75">
      <c r="A1066" s="50">
        <v>38312</v>
      </c>
      <c r="B1066" s="51">
        <v>0.31805555555555554</v>
      </c>
      <c r="C1066" s="51">
        <v>0.6680555555555556</v>
      </c>
      <c r="E1066" s="10"/>
      <c r="F1066" s="10"/>
      <c r="G1066" s="10"/>
      <c r="I1066" s="10"/>
      <c r="J1066" s="10"/>
      <c r="K1066" s="55"/>
      <c r="M1066" s="10"/>
      <c r="N1066" s="10"/>
      <c r="O1066" s="10"/>
      <c r="Q1066" s="10"/>
      <c r="R1066" s="10"/>
      <c r="S1066" s="10"/>
      <c r="U1066" s="10"/>
      <c r="V1066" s="10"/>
      <c r="W1066" s="10"/>
      <c r="Y1066" s="10"/>
      <c r="Z1066" s="10"/>
      <c r="AA1066" s="10"/>
    </row>
    <row r="1067" spans="1:27" ht="12.75">
      <c r="A1067" s="50">
        <v>38313</v>
      </c>
      <c r="B1067" s="51">
        <v>0.3194444444444445</v>
      </c>
      <c r="C1067" s="51">
        <v>0.6673611111111111</v>
      </c>
      <c r="E1067" s="10"/>
      <c r="F1067" s="10"/>
      <c r="G1067" s="10"/>
      <c r="I1067" s="10"/>
      <c r="J1067" s="10"/>
      <c r="K1067" s="55"/>
      <c r="M1067" s="10"/>
      <c r="N1067" s="10"/>
      <c r="O1067" s="10"/>
      <c r="Q1067" s="10"/>
      <c r="R1067" s="10"/>
      <c r="S1067" s="10"/>
      <c r="U1067" s="10"/>
      <c r="V1067" s="10"/>
      <c r="W1067" s="10"/>
      <c r="Y1067" s="10"/>
      <c r="Z1067" s="10"/>
      <c r="AA1067" s="10"/>
    </row>
    <row r="1068" spans="1:27" ht="12.75">
      <c r="A1068" s="50">
        <v>38314</v>
      </c>
      <c r="B1068" s="51">
        <v>0.32083333333333336</v>
      </c>
      <c r="C1068" s="51">
        <v>0.6666666666666666</v>
      </c>
      <c r="E1068" s="10"/>
      <c r="F1068" s="10"/>
      <c r="G1068" s="10"/>
      <c r="I1068" s="10"/>
      <c r="J1068" s="10"/>
      <c r="K1068" s="55"/>
      <c r="M1068" s="10"/>
      <c r="N1068" s="10"/>
      <c r="O1068" s="10"/>
      <c r="Q1068" s="10"/>
      <c r="R1068" s="10"/>
      <c r="S1068" s="10"/>
      <c r="U1068" s="10"/>
      <c r="V1068" s="10"/>
      <c r="W1068" s="10"/>
      <c r="Y1068" s="10"/>
      <c r="Z1068" s="10"/>
      <c r="AA1068" s="10"/>
    </row>
    <row r="1069" spans="1:27" ht="12.75">
      <c r="A1069" s="50">
        <v>38315</v>
      </c>
      <c r="B1069" s="51">
        <v>0.3215277777777778</v>
      </c>
      <c r="C1069" s="51">
        <v>0.6659722222222222</v>
      </c>
      <c r="E1069" s="10"/>
      <c r="F1069" s="10"/>
      <c r="G1069" s="10"/>
      <c r="I1069" s="10"/>
      <c r="J1069" s="10"/>
      <c r="K1069" s="55"/>
      <c r="M1069" s="10"/>
      <c r="N1069" s="10"/>
      <c r="O1069" s="10"/>
      <c r="Q1069" s="10"/>
      <c r="R1069" s="10"/>
      <c r="S1069" s="10"/>
      <c r="U1069" s="10"/>
      <c r="V1069" s="10"/>
      <c r="W1069" s="10"/>
      <c r="Y1069" s="10"/>
      <c r="Z1069" s="10"/>
      <c r="AA1069" s="10"/>
    </row>
    <row r="1070" spans="1:27" ht="12.75">
      <c r="A1070" s="50">
        <v>38316</v>
      </c>
      <c r="B1070" s="51">
        <v>0.3229166666666667</v>
      </c>
      <c r="C1070" s="51">
        <v>0.6652777777777777</v>
      </c>
      <c r="E1070" s="10"/>
      <c r="F1070" s="10"/>
      <c r="G1070" s="10"/>
      <c r="I1070" s="10"/>
      <c r="J1070" s="10"/>
      <c r="K1070" s="55"/>
      <c r="M1070" s="10"/>
      <c r="N1070" s="10"/>
      <c r="O1070" s="10"/>
      <c r="Q1070" s="10"/>
      <c r="R1070" s="10"/>
      <c r="S1070" s="10"/>
      <c r="U1070" s="10"/>
      <c r="V1070" s="10"/>
      <c r="W1070" s="10"/>
      <c r="Y1070" s="10"/>
      <c r="Z1070" s="10"/>
      <c r="AA1070" s="10"/>
    </row>
    <row r="1071" spans="1:27" ht="12.75">
      <c r="A1071" s="50">
        <v>38317</v>
      </c>
      <c r="B1071" s="51">
        <v>0.3236111111111111</v>
      </c>
      <c r="C1071" s="51">
        <v>0.6645833333333333</v>
      </c>
      <c r="E1071" s="10"/>
      <c r="F1071" s="10"/>
      <c r="G1071" s="10"/>
      <c r="I1071" s="10"/>
      <c r="J1071" s="10"/>
      <c r="K1071" s="55"/>
      <c r="M1071" s="10"/>
      <c r="N1071" s="10"/>
      <c r="O1071" s="10"/>
      <c r="Q1071" s="10"/>
      <c r="R1071" s="10"/>
      <c r="S1071" s="10"/>
      <c r="U1071" s="10"/>
      <c r="V1071" s="10"/>
      <c r="W1071" s="10"/>
      <c r="Y1071" s="10"/>
      <c r="Z1071" s="10"/>
      <c r="AA1071" s="10"/>
    </row>
    <row r="1072" spans="1:27" ht="12.75">
      <c r="A1072" s="50">
        <v>38318</v>
      </c>
      <c r="B1072" s="51">
        <v>0.325</v>
      </c>
      <c r="C1072" s="51">
        <v>0.6638888888888889</v>
      </c>
      <c r="E1072" s="10"/>
      <c r="F1072" s="10"/>
      <c r="G1072" s="10"/>
      <c r="I1072" s="10"/>
      <c r="J1072" s="10"/>
      <c r="K1072" s="55"/>
      <c r="M1072" s="10"/>
      <c r="N1072" s="10"/>
      <c r="O1072" s="10"/>
      <c r="Q1072" s="10"/>
      <c r="R1072" s="10"/>
      <c r="S1072" s="10"/>
      <c r="U1072" s="10"/>
      <c r="V1072" s="10"/>
      <c r="W1072" s="10"/>
      <c r="Y1072" s="10"/>
      <c r="Z1072" s="10"/>
      <c r="AA1072" s="10"/>
    </row>
    <row r="1073" spans="1:27" ht="12.75">
      <c r="A1073" s="50">
        <v>38319</v>
      </c>
      <c r="B1073" s="51">
        <v>0.3263888888888889</v>
      </c>
      <c r="C1073" s="51">
        <v>0.6631944444444444</v>
      </c>
      <c r="E1073" s="10"/>
      <c r="F1073" s="10"/>
      <c r="G1073" s="10"/>
      <c r="I1073" s="10"/>
      <c r="J1073" s="10"/>
      <c r="K1073" s="55"/>
      <c r="M1073" s="10"/>
      <c r="N1073" s="10"/>
      <c r="O1073" s="10"/>
      <c r="Q1073" s="10"/>
      <c r="R1073" s="10"/>
      <c r="S1073" s="10"/>
      <c r="U1073" s="10"/>
      <c r="V1073" s="10"/>
      <c r="W1073" s="10"/>
      <c r="Y1073" s="10"/>
      <c r="Z1073" s="10"/>
      <c r="AA1073" s="10"/>
    </row>
    <row r="1074" spans="1:27" ht="12.75">
      <c r="A1074" s="50">
        <v>38320</v>
      </c>
      <c r="B1074" s="51">
        <v>0.32708333333333334</v>
      </c>
      <c r="C1074" s="51">
        <v>0.6631944444444444</v>
      </c>
      <c r="E1074" s="10"/>
      <c r="F1074" s="10"/>
      <c r="G1074" s="10"/>
      <c r="I1074" s="10"/>
      <c r="J1074" s="10"/>
      <c r="K1074" s="55"/>
      <c r="M1074" s="10"/>
      <c r="N1074" s="10"/>
      <c r="O1074" s="10"/>
      <c r="Q1074" s="10"/>
      <c r="R1074" s="10"/>
      <c r="S1074" s="10"/>
      <c r="U1074" s="10"/>
      <c r="V1074" s="10"/>
      <c r="W1074" s="10"/>
      <c r="Y1074" s="10"/>
      <c r="Z1074" s="10"/>
      <c r="AA1074" s="10"/>
    </row>
    <row r="1075" spans="1:27" ht="12.75">
      <c r="A1075" s="50">
        <v>38321</v>
      </c>
      <c r="B1075" s="51">
        <v>0.3284722222222222</v>
      </c>
      <c r="C1075" s="51">
        <v>0.6625</v>
      </c>
      <c r="E1075" s="10"/>
      <c r="F1075" s="10"/>
      <c r="G1075" s="10"/>
      <c r="I1075" s="10"/>
      <c r="J1075" s="10"/>
      <c r="K1075" s="55"/>
      <c r="M1075" s="10"/>
      <c r="N1075" s="10"/>
      <c r="O1075" s="10"/>
      <c r="Q1075" s="10"/>
      <c r="R1075" s="10"/>
      <c r="S1075" s="10"/>
      <c r="U1075" s="10"/>
      <c r="V1075" s="10"/>
      <c r="W1075" s="10"/>
      <c r="Y1075" s="10"/>
      <c r="Z1075" s="10"/>
      <c r="AA1075" s="10"/>
    </row>
    <row r="1076" spans="1:27" ht="12.75">
      <c r="A1076" s="50">
        <v>38322</v>
      </c>
      <c r="B1076" s="51">
        <v>0.32916666666666666</v>
      </c>
      <c r="C1076" s="51">
        <v>0.6618055555555555</v>
      </c>
      <c r="E1076" s="10"/>
      <c r="F1076" s="10"/>
      <c r="G1076" s="10"/>
      <c r="I1076" s="10"/>
      <c r="J1076" s="10"/>
      <c r="K1076" s="55"/>
      <c r="M1076" s="10"/>
      <c r="N1076" s="10"/>
      <c r="O1076" s="10"/>
      <c r="Q1076" s="10"/>
      <c r="R1076" s="10"/>
      <c r="S1076" s="10"/>
      <c r="U1076" s="10"/>
      <c r="V1076" s="10"/>
      <c r="W1076" s="10"/>
      <c r="Y1076" s="10"/>
      <c r="Z1076" s="10"/>
      <c r="AA1076" s="10"/>
    </row>
    <row r="1077" spans="1:27" ht="12.75">
      <c r="A1077" s="50">
        <v>38323</v>
      </c>
      <c r="B1077" s="51">
        <v>0.3298611111111111</v>
      </c>
      <c r="C1077" s="51">
        <v>0.6618055555555555</v>
      </c>
      <c r="E1077" s="10"/>
      <c r="F1077" s="10"/>
      <c r="G1077" s="10"/>
      <c r="I1077" s="10"/>
      <c r="J1077" s="10"/>
      <c r="K1077" s="55"/>
      <c r="M1077" s="10"/>
      <c r="N1077" s="10"/>
      <c r="O1077" s="10"/>
      <c r="Q1077" s="10"/>
      <c r="R1077" s="10"/>
      <c r="S1077" s="10"/>
      <c r="U1077" s="10"/>
      <c r="V1077" s="10"/>
      <c r="W1077" s="10"/>
      <c r="Y1077" s="10"/>
      <c r="Z1077" s="10"/>
      <c r="AA1077" s="10"/>
    </row>
    <row r="1078" spans="1:27" ht="12.75">
      <c r="A1078" s="50">
        <v>38324</v>
      </c>
      <c r="B1078" s="51">
        <v>0.33125</v>
      </c>
      <c r="C1078" s="51">
        <v>0.6611111111111111</v>
      </c>
      <c r="E1078" s="10"/>
      <c r="F1078" s="10"/>
      <c r="G1078" s="10"/>
      <c r="I1078" s="10"/>
      <c r="J1078" s="10"/>
      <c r="K1078" s="55"/>
      <c r="M1078" s="10"/>
      <c r="N1078" s="10"/>
      <c r="O1078" s="10"/>
      <c r="Q1078" s="10"/>
      <c r="R1078" s="10"/>
      <c r="S1078" s="10"/>
      <c r="U1078" s="10"/>
      <c r="V1078" s="10"/>
      <c r="W1078" s="10"/>
      <c r="Y1078" s="10"/>
      <c r="Z1078" s="10"/>
      <c r="AA1078" s="10"/>
    </row>
    <row r="1079" spans="1:27" ht="12.75">
      <c r="A1079" s="50">
        <v>38325</v>
      </c>
      <c r="B1079" s="51">
        <v>0.33194444444444443</v>
      </c>
      <c r="C1079" s="51">
        <v>0.6611111111111111</v>
      </c>
      <c r="E1079" s="10"/>
      <c r="F1079" s="10"/>
      <c r="G1079" s="10"/>
      <c r="I1079" s="10"/>
      <c r="J1079" s="10"/>
      <c r="K1079" s="55"/>
      <c r="M1079" s="10"/>
      <c r="N1079" s="10"/>
      <c r="O1079" s="10"/>
      <c r="Q1079" s="10"/>
      <c r="R1079" s="10"/>
      <c r="S1079" s="10"/>
      <c r="U1079" s="10"/>
      <c r="V1079" s="10"/>
      <c r="W1079" s="10"/>
      <c r="Y1079" s="10"/>
      <c r="Z1079" s="10"/>
      <c r="AA1079" s="10"/>
    </row>
    <row r="1080" spans="1:27" ht="12.75">
      <c r="A1080" s="50">
        <v>38326</v>
      </c>
      <c r="B1080" s="51">
        <v>0.3326388888888889</v>
      </c>
      <c r="C1080" s="51">
        <v>0.6604166666666667</v>
      </c>
      <c r="E1080" s="10"/>
      <c r="F1080" s="10"/>
      <c r="G1080" s="10"/>
      <c r="I1080" s="10"/>
      <c r="J1080" s="10"/>
      <c r="K1080" s="55"/>
      <c r="M1080" s="10"/>
      <c r="N1080" s="10"/>
      <c r="O1080" s="10"/>
      <c r="Q1080" s="10"/>
      <c r="R1080" s="10"/>
      <c r="S1080" s="10"/>
      <c r="U1080" s="10"/>
      <c r="V1080" s="10"/>
      <c r="W1080" s="10"/>
      <c r="Y1080" s="10"/>
      <c r="Z1080" s="10"/>
      <c r="AA1080" s="10"/>
    </row>
    <row r="1081" spans="1:27" ht="12.75">
      <c r="A1081" s="50">
        <v>38327</v>
      </c>
      <c r="B1081" s="51">
        <v>0.3340277777777778</v>
      </c>
      <c r="C1081" s="51">
        <v>0.6604166666666667</v>
      </c>
      <c r="E1081" s="10"/>
      <c r="F1081" s="10"/>
      <c r="G1081" s="10"/>
      <c r="I1081" s="10"/>
      <c r="J1081" s="10"/>
      <c r="K1081" s="55"/>
      <c r="M1081" s="10"/>
      <c r="N1081" s="10"/>
      <c r="O1081" s="10"/>
      <c r="Q1081" s="10"/>
      <c r="R1081" s="10"/>
      <c r="S1081" s="10"/>
      <c r="U1081" s="10"/>
      <c r="V1081" s="10"/>
      <c r="W1081" s="10"/>
      <c r="Y1081" s="10"/>
      <c r="Z1081" s="10"/>
      <c r="AA1081" s="10"/>
    </row>
    <row r="1082" spans="1:27" ht="12.75">
      <c r="A1082" s="50">
        <v>38328</v>
      </c>
      <c r="B1082" s="51">
        <v>0.3347222222222222</v>
      </c>
      <c r="C1082" s="51">
        <v>0.6597222222222222</v>
      </c>
      <c r="E1082" s="10"/>
      <c r="F1082" s="10"/>
      <c r="G1082" s="10"/>
      <c r="I1082" s="10"/>
      <c r="J1082" s="10"/>
      <c r="K1082" s="55"/>
      <c r="M1082" s="10"/>
      <c r="N1082" s="10"/>
      <c r="O1082" s="10"/>
      <c r="Q1082" s="10"/>
      <c r="R1082" s="10"/>
      <c r="S1082" s="10"/>
      <c r="U1082" s="10"/>
      <c r="V1082" s="10"/>
      <c r="W1082" s="10"/>
      <c r="Y1082" s="10"/>
      <c r="Z1082" s="10"/>
      <c r="AA1082" s="10"/>
    </row>
    <row r="1083" spans="1:27" ht="12.75">
      <c r="A1083" s="50">
        <v>38329</v>
      </c>
      <c r="B1083" s="51">
        <v>0.3354166666666667</v>
      </c>
      <c r="C1083" s="51">
        <v>0.6597222222222222</v>
      </c>
      <c r="E1083" s="10"/>
      <c r="F1083" s="10"/>
      <c r="G1083" s="10"/>
      <c r="I1083" s="10"/>
      <c r="J1083" s="10"/>
      <c r="K1083" s="55"/>
      <c r="M1083" s="10"/>
      <c r="N1083" s="10"/>
      <c r="O1083" s="10"/>
      <c r="Q1083" s="10"/>
      <c r="R1083" s="10"/>
      <c r="S1083" s="10"/>
      <c r="U1083" s="10"/>
      <c r="V1083" s="10"/>
      <c r="W1083" s="10"/>
      <c r="Y1083" s="10"/>
      <c r="Z1083" s="10"/>
      <c r="AA1083" s="10"/>
    </row>
    <row r="1084" spans="1:27" ht="12.75">
      <c r="A1084" s="50">
        <v>38330</v>
      </c>
      <c r="B1084" s="51">
        <v>0.3361111111111111</v>
      </c>
      <c r="C1084" s="51">
        <v>0.6597222222222222</v>
      </c>
      <c r="E1084" s="10"/>
      <c r="F1084" s="10"/>
      <c r="G1084" s="10"/>
      <c r="I1084" s="10"/>
      <c r="J1084" s="10"/>
      <c r="K1084" s="55"/>
      <c r="M1084" s="10"/>
      <c r="N1084" s="10"/>
      <c r="O1084" s="10"/>
      <c r="Q1084" s="10"/>
      <c r="R1084" s="10"/>
      <c r="S1084" s="10"/>
      <c r="U1084" s="10"/>
      <c r="V1084" s="10"/>
      <c r="W1084" s="10"/>
      <c r="Y1084" s="10"/>
      <c r="Z1084" s="10"/>
      <c r="AA1084" s="10"/>
    </row>
    <row r="1085" spans="1:27" ht="12.75">
      <c r="A1085" s="50">
        <v>38331</v>
      </c>
      <c r="B1085" s="51">
        <v>0.3368055555555556</v>
      </c>
      <c r="C1085" s="51">
        <v>0.6597222222222222</v>
      </c>
      <c r="E1085" s="10"/>
      <c r="F1085" s="10"/>
      <c r="G1085" s="10"/>
      <c r="I1085" s="10"/>
      <c r="J1085" s="10"/>
      <c r="K1085" s="55"/>
      <c r="M1085" s="10"/>
      <c r="N1085" s="10"/>
      <c r="O1085" s="10"/>
      <c r="Q1085" s="10"/>
      <c r="R1085" s="10"/>
      <c r="S1085" s="10"/>
      <c r="U1085" s="10"/>
      <c r="V1085" s="10"/>
      <c r="W1085" s="10"/>
      <c r="Y1085" s="10"/>
      <c r="Z1085" s="10"/>
      <c r="AA1085" s="10"/>
    </row>
    <row r="1086" spans="1:27" ht="12.75">
      <c r="A1086" s="50">
        <v>38332</v>
      </c>
      <c r="B1086" s="51">
        <v>0.3375</v>
      </c>
      <c r="C1086" s="51">
        <v>0.6597222222222222</v>
      </c>
      <c r="E1086" s="10"/>
      <c r="F1086" s="10"/>
      <c r="G1086" s="10"/>
      <c r="I1086" s="10"/>
      <c r="J1086" s="10"/>
      <c r="K1086" s="55"/>
      <c r="M1086" s="10"/>
      <c r="N1086" s="10"/>
      <c r="O1086" s="10"/>
      <c r="Q1086" s="10"/>
      <c r="R1086" s="10"/>
      <c r="S1086" s="10"/>
      <c r="U1086" s="10"/>
      <c r="V1086" s="10"/>
      <c r="W1086" s="10"/>
      <c r="Y1086" s="10"/>
      <c r="Z1086" s="10"/>
      <c r="AA1086" s="10"/>
    </row>
    <row r="1087" spans="1:27" ht="12.75">
      <c r="A1087" s="50">
        <v>38333</v>
      </c>
      <c r="B1087" s="51">
        <v>0.33819444444444446</v>
      </c>
      <c r="C1087" s="51">
        <v>0.6597222222222222</v>
      </c>
      <c r="E1087" s="10"/>
      <c r="F1087" s="10"/>
      <c r="G1087" s="10"/>
      <c r="I1087" s="10"/>
      <c r="J1087" s="10"/>
      <c r="K1087" s="55"/>
      <c r="M1087" s="10"/>
      <c r="N1087" s="10"/>
      <c r="O1087" s="10"/>
      <c r="Q1087" s="10"/>
      <c r="R1087" s="10"/>
      <c r="S1087" s="10"/>
      <c r="U1087" s="10"/>
      <c r="V1087" s="10"/>
      <c r="W1087" s="10"/>
      <c r="Y1087" s="10"/>
      <c r="Z1087" s="10"/>
      <c r="AA1087" s="10"/>
    </row>
    <row r="1088" spans="1:27" ht="12.75">
      <c r="A1088" s="50">
        <v>38334</v>
      </c>
      <c r="B1088" s="51">
        <v>0.33888888888888885</v>
      </c>
      <c r="C1088" s="51">
        <v>0.6597222222222222</v>
      </c>
      <c r="E1088" s="10"/>
      <c r="F1088" s="10"/>
      <c r="G1088" s="10"/>
      <c r="I1088" s="10"/>
      <c r="J1088" s="10"/>
      <c r="K1088" s="55"/>
      <c r="M1088" s="10"/>
      <c r="N1088" s="10"/>
      <c r="O1088" s="10"/>
      <c r="Q1088" s="10"/>
      <c r="R1088" s="10"/>
      <c r="S1088" s="10"/>
      <c r="U1088" s="10"/>
      <c r="V1088" s="10"/>
      <c r="W1088" s="10"/>
      <c r="Y1088" s="10"/>
      <c r="Z1088" s="10"/>
      <c r="AA1088" s="10"/>
    </row>
    <row r="1089" spans="1:27" ht="12.75">
      <c r="A1089" s="50">
        <v>38335</v>
      </c>
      <c r="B1089" s="51">
        <v>0.33958333333333335</v>
      </c>
      <c r="C1089" s="51">
        <v>0.6597222222222222</v>
      </c>
      <c r="E1089" s="10"/>
      <c r="F1089" s="10"/>
      <c r="G1089" s="10"/>
      <c r="I1089" s="10"/>
      <c r="J1089" s="10"/>
      <c r="K1089" s="55"/>
      <c r="M1089" s="10"/>
      <c r="N1089" s="10"/>
      <c r="O1089" s="10"/>
      <c r="Q1089" s="10"/>
      <c r="R1089" s="10"/>
      <c r="S1089" s="10"/>
      <c r="U1089" s="10"/>
      <c r="V1089" s="10"/>
      <c r="W1089" s="10"/>
      <c r="Y1089" s="10"/>
      <c r="Z1089" s="10"/>
      <c r="AA1089" s="10"/>
    </row>
    <row r="1090" spans="1:27" ht="12.75">
      <c r="A1090" s="50">
        <v>38336</v>
      </c>
      <c r="B1090" s="51">
        <v>0.34027777777777773</v>
      </c>
      <c r="C1090" s="51">
        <v>0.6597222222222222</v>
      </c>
      <c r="E1090" s="10"/>
      <c r="F1090" s="10"/>
      <c r="G1090" s="10"/>
      <c r="I1090" s="10"/>
      <c r="J1090" s="10"/>
      <c r="K1090" s="55"/>
      <c r="M1090" s="10"/>
      <c r="N1090" s="10"/>
      <c r="O1090" s="10"/>
      <c r="Q1090" s="10"/>
      <c r="R1090" s="10"/>
      <c r="S1090" s="10"/>
      <c r="U1090" s="10"/>
      <c r="V1090" s="10"/>
      <c r="W1090" s="10"/>
      <c r="Y1090" s="10"/>
      <c r="Z1090" s="10"/>
      <c r="AA1090" s="10"/>
    </row>
    <row r="1091" spans="1:27" ht="12.75">
      <c r="A1091" s="50">
        <v>38337</v>
      </c>
      <c r="B1091" s="51">
        <v>0.34097222222222223</v>
      </c>
      <c r="C1091" s="51">
        <v>0.6597222222222222</v>
      </c>
      <c r="E1091" s="10"/>
      <c r="F1091" s="10"/>
      <c r="G1091" s="10"/>
      <c r="I1091" s="10"/>
      <c r="J1091" s="10"/>
      <c r="K1091" s="55"/>
      <c r="M1091" s="10"/>
      <c r="N1091" s="10"/>
      <c r="O1091" s="10"/>
      <c r="Q1091" s="10"/>
      <c r="R1091" s="10"/>
      <c r="S1091" s="10"/>
      <c r="U1091" s="10"/>
      <c r="V1091" s="10"/>
      <c r="W1091" s="10"/>
      <c r="Y1091" s="10"/>
      <c r="Z1091" s="10"/>
      <c r="AA1091" s="10"/>
    </row>
    <row r="1092" spans="1:27" ht="12.75">
      <c r="A1092" s="50">
        <v>38338</v>
      </c>
      <c r="B1092" s="51">
        <v>0.3416666666666666</v>
      </c>
      <c r="C1092" s="51">
        <v>0.6597222222222222</v>
      </c>
      <c r="E1092" s="10"/>
      <c r="F1092" s="10"/>
      <c r="G1092" s="10"/>
      <c r="I1092" s="10"/>
      <c r="J1092" s="10"/>
      <c r="K1092" s="55"/>
      <c r="M1092" s="10"/>
      <c r="N1092" s="10"/>
      <c r="O1092" s="10"/>
      <c r="Q1092" s="10"/>
      <c r="R1092" s="10"/>
      <c r="S1092" s="10"/>
      <c r="U1092" s="10"/>
      <c r="V1092" s="10"/>
      <c r="W1092" s="10"/>
      <c r="Y1092" s="10"/>
      <c r="Z1092" s="10"/>
      <c r="AA1092" s="10"/>
    </row>
    <row r="1093" spans="1:27" ht="12.75">
      <c r="A1093" s="50">
        <v>38339</v>
      </c>
      <c r="B1093" s="51">
        <v>0.3416666666666666</v>
      </c>
      <c r="C1093" s="51">
        <v>0.6604166666666667</v>
      </c>
      <c r="E1093" s="10"/>
      <c r="F1093" s="10"/>
      <c r="G1093" s="10"/>
      <c r="I1093" s="10"/>
      <c r="J1093" s="10"/>
      <c r="K1093" s="55"/>
      <c r="M1093" s="10"/>
      <c r="N1093" s="10"/>
      <c r="O1093" s="10"/>
      <c r="Q1093" s="10"/>
      <c r="R1093" s="10"/>
      <c r="S1093" s="10"/>
      <c r="U1093" s="10"/>
      <c r="V1093" s="10"/>
      <c r="W1093" s="10"/>
      <c r="Y1093" s="10"/>
      <c r="Z1093" s="10"/>
      <c r="AA1093" s="10"/>
    </row>
    <row r="1094" spans="1:27" ht="12.75">
      <c r="A1094" s="50">
        <v>38340</v>
      </c>
      <c r="B1094" s="51">
        <v>0.3423611111111111</v>
      </c>
      <c r="C1094" s="51">
        <v>0.6604166666666667</v>
      </c>
      <c r="E1094" s="10"/>
      <c r="F1094" s="10"/>
      <c r="G1094" s="10"/>
      <c r="I1094" s="10"/>
      <c r="J1094" s="10"/>
      <c r="K1094" s="55"/>
      <c r="M1094" s="10"/>
      <c r="N1094" s="10"/>
      <c r="O1094" s="10"/>
      <c r="Q1094" s="10"/>
      <c r="R1094" s="10"/>
      <c r="S1094" s="10"/>
      <c r="U1094" s="10"/>
      <c r="V1094" s="10"/>
      <c r="W1094" s="10"/>
      <c r="Y1094" s="10"/>
      <c r="Z1094" s="10"/>
      <c r="AA1094" s="10"/>
    </row>
    <row r="1095" spans="1:27" ht="12.75">
      <c r="A1095" s="50">
        <v>38341</v>
      </c>
      <c r="B1095" s="51">
        <v>0.3430555555555555</v>
      </c>
      <c r="C1095" s="51">
        <v>0.6604166666666667</v>
      </c>
      <c r="E1095" s="10"/>
      <c r="F1095" s="10"/>
      <c r="G1095" s="10"/>
      <c r="I1095" s="10"/>
      <c r="J1095" s="10"/>
      <c r="K1095" s="55"/>
      <c r="M1095" s="10"/>
      <c r="N1095" s="10"/>
      <c r="O1095" s="10"/>
      <c r="Q1095" s="10"/>
      <c r="R1095" s="10"/>
      <c r="S1095" s="10"/>
      <c r="U1095" s="10"/>
      <c r="V1095" s="10"/>
      <c r="W1095" s="10"/>
      <c r="Y1095" s="10"/>
      <c r="Z1095" s="10"/>
      <c r="AA1095" s="10"/>
    </row>
    <row r="1096" spans="1:27" ht="12.75">
      <c r="A1096" s="50">
        <v>38342</v>
      </c>
      <c r="B1096" s="51">
        <v>0.3430555555555555</v>
      </c>
      <c r="C1096" s="51">
        <v>0.6611111111111111</v>
      </c>
      <c r="E1096" s="10"/>
      <c r="F1096" s="10"/>
      <c r="G1096" s="10"/>
      <c r="I1096" s="10"/>
      <c r="J1096" s="10"/>
      <c r="K1096" s="55"/>
      <c r="M1096" s="10"/>
      <c r="N1096" s="10"/>
      <c r="O1096" s="10"/>
      <c r="Q1096" s="10"/>
      <c r="R1096" s="10"/>
      <c r="S1096" s="10"/>
      <c r="U1096" s="10"/>
      <c r="V1096" s="10"/>
      <c r="W1096" s="10"/>
      <c r="Y1096" s="10"/>
      <c r="Z1096" s="10"/>
      <c r="AA1096" s="10"/>
    </row>
    <row r="1097" spans="1:27" ht="12.75">
      <c r="A1097" s="50">
        <v>38343</v>
      </c>
      <c r="B1097" s="51">
        <v>0.34375</v>
      </c>
      <c r="C1097" s="51">
        <v>0.6618055555555555</v>
      </c>
      <c r="E1097" s="10"/>
      <c r="F1097" s="10"/>
      <c r="G1097" s="10"/>
      <c r="I1097" s="10"/>
      <c r="J1097" s="10"/>
      <c r="K1097" s="55"/>
      <c r="M1097" s="10"/>
      <c r="N1097" s="10"/>
      <c r="O1097" s="10"/>
      <c r="Q1097" s="10"/>
      <c r="R1097" s="10"/>
      <c r="S1097" s="10"/>
      <c r="U1097" s="10"/>
      <c r="V1097" s="10"/>
      <c r="W1097" s="10"/>
      <c r="Y1097" s="10"/>
      <c r="Z1097" s="10"/>
      <c r="AA1097" s="10"/>
    </row>
    <row r="1098" spans="1:27" ht="12.75">
      <c r="A1098" s="50">
        <v>38344</v>
      </c>
      <c r="B1098" s="51">
        <v>0.34375</v>
      </c>
      <c r="C1098" s="51">
        <v>0.6618055555555555</v>
      </c>
      <c r="E1098" s="10"/>
      <c r="F1098" s="10"/>
      <c r="G1098" s="10"/>
      <c r="I1098" s="10"/>
      <c r="J1098" s="10"/>
      <c r="K1098" s="55"/>
      <c r="M1098" s="10"/>
      <c r="N1098" s="10"/>
      <c r="O1098" s="10"/>
      <c r="Q1098" s="10"/>
      <c r="R1098" s="10"/>
      <c r="S1098" s="10"/>
      <c r="U1098" s="10"/>
      <c r="V1098" s="10"/>
      <c r="W1098" s="10"/>
      <c r="Y1098" s="10"/>
      <c r="Z1098" s="10"/>
      <c r="AA1098" s="10"/>
    </row>
    <row r="1099" spans="1:27" ht="12.75">
      <c r="A1099" s="50">
        <v>38345</v>
      </c>
      <c r="B1099" s="51">
        <v>0.34375</v>
      </c>
      <c r="C1099" s="51">
        <v>0.6625</v>
      </c>
      <c r="E1099" s="10"/>
      <c r="F1099" s="10"/>
      <c r="G1099" s="10"/>
      <c r="I1099" s="10"/>
      <c r="J1099" s="10"/>
      <c r="K1099" s="55"/>
      <c r="M1099" s="10"/>
      <c r="N1099" s="10"/>
      <c r="O1099" s="10"/>
      <c r="Q1099" s="10"/>
      <c r="R1099" s="10"/>
      <c r="S1099" s="10"/>
      <c r="U1099" s="10"/>
      <c r="V1099" s="10"/>
      <c r="W1099" s="10"/>
      <c r="Y1099" s="10"/>
      <c r="Z1099" s="10"/>
      <c r="AA1099" s="10"/>
    </row>
    <row r="1100" spans="1:27" ht="12.75">
      <c r="A1100" s="50">
        <v>38346</v>
      </c>
      <c r="B1100" s="51">
        <v>0.3444444444444445</v>
      </c>
      <c r="C1100" s="51">
        <v>0.6631944444444444</v>
      </c>
      <c r="E1100" s="10"/>
      <c r="F1100" s="10"/>
      <c r="G1100" s="10"/>
      <c r="I1100" s="10"/>
      <c r="J1100" s="10"/>
      <c r="K1100" s="55"/>
      <c r="M1100" s="10"/>
      <c r="N1100" s="10"/>
      <c r="O1100" s="10"/>
      <c r="Q1100" s="10"/>
      <c r="R1100" s="10"/>
      <c r="S1100" s="10"/>
      <c r="U1100" s="10"/>
      <c r="V1100" s="10"/>
      <c r="W1100" s="10"/>
      <c r="Y1100" s="10"/>
      <c r="Z1100" s="10"/>
      <c r="AA1100" s="10"/>
    </row>
    <row r="1101" spans="1:27" ht="12.75">
      <c r="A1101" s="50">
        <v>38347</v>
      </c>
      <c r="B1101" s="51">
        <v>0.3444444444444445</v>
      </c>
      <c r="C1101" s="51">
        <v>0.6631944444444444</v>
      </c>
      <c r="E1101" s="10"/>
      <c r="F1101" s="10"/>
      <c r="G1101" s="10"/>
      <c r="I1101" s="10"/>
      <c r="J1101" s="10"/>
      <c r="K1101" s="55"/>
      <c r="M1101" s="10"/>
      <c r="N1101" s="10"/>
      <c r="O1101" s="10"/>
      <c r="Q1101" s="10"/>
      <c r="R1101" s="10"/>
      <c r="S1101" s="10"/>
      <c r="U1101" s="10"/>
      <c r="V1101" s="10"/>
      <c r="W1101" s="10"/>
      <c r="Y1101" s="10"/>
      <c r="Z1101" s="10"/>
      <c r="AA1101" s="10"/>
    </row>
    <row r="1102" spans="1:27" ht="12.75">
      <c r="A1102" s="50">
        <v>38348</v>
      </c>
      <c r="B1102" s="51">
        <v>0.3444444444444445</v>
      </c>
      <c r="C1102" s="51">
        <v>0.6638888888888889</v>
      </c>
      <c r="E1102" s="10"/>
      <c r="F1102" s="10"/>
      <c r="G1102" s="10"/>
      <c r="I1102" s="10"/>
      <c r="J1102" s="10"/>
      <c r="K1102" s="55"/>
      <c r="M1102" s="10"/>
      <c r="N1102" s="10"/>
      <c r="O1102" s="10"/>
      <c r="Q1102" s="10"/>
      <c r="R1102" s="10"/>
      <c r="S1102" s="10"/>
      <c r="U1102" s="10"/>
      <c r="V1102" s="10"/>
      <c r="W1102" s="10"/>
      <c r="Y1102" s="10"/>
      <c r="Z1102" s="10"/>
      <c r="AA1102" s="10"/>
    </row>
    <row r="1103" spans="1:27" ht="12.75">
      <c r="A1103" s="50">
        <v>38349</v>
      </c>
      <c r="B1103" s="51">
        <v>0.3444444444444445</v>
      </c>
      <c r="C1103" s="51">
        <v>0.6645833333333333</v>
      </c>
      <c r="E1103" s="10"/>
      <c r="F1103" s="10"/>
      <c r="G1103" s="10"/>
      <c r="I1103" s="10"/>
      <c r="J1103" s="10"/>
      <c r="K1103" s="55"/>
      <c r="M1103" s="10"/>
      <c r="N1103" s="10"/>
      <c r="O1103" s="10"/>
      <c r="Q1103" s="10"/>
      <c r="R1103" s="10"/>
      <c r="S1103" s="10"/>
      <c r="U1103" s="10"/>
      <c r="V1103" s="10"/>
      <c r="W1103" s="10"/>
      <c r="Y1103" s="10"/>
      <c r="Z1103" s="10"/>
      <c r="AA1103" s="10"/>
    </row>
    <row r="1104" spans="1:27" ht="12.75">
      <c r="A1104" s="50">
        <v>38350</v>
      </c>
      <c r="B1104" s="51">
        <v>0.3444444444444445</v>
      </c>
      <c r="C1104" s="51">
        <v>0.6652777777777777</v>
      </c>
      <c r="E1104" s="10"/>
      <c r="F1104" s="10"/>
      <c r="G1104" s="10"/>
      <c r="I1104" s="10"/>
      <c r="J1104" s="10"/>
      <c r="K1104" s="55"/>
      <c r="M1104" s="10"/>
      <c r="N1104" s="10"/>
      <c r="O1104" s="10"/>
      <c r="Q1104" s="10"/>
      <c r="R1104" s="10"/>
      <c r="S1104" s="10"/>
      <c r="U1104" s="10"/>
      <c r="V1104" s="10"/>
      <c r="W1104" s="10"/>
      <c r="Y1104" s="10"/>
      <c r="Z1104" s="10"/>
      <c r="AA1104" s="10"/>
    </row>
    <row r="1105" spans="1:27" ht="12.75">
      <c r="A1105" s="50">
        <v>38351</v>
      </c>
      <c r="B1105" s="51">
        <v>0.3444444444444445</v>
      </c>
      <c r="C1105" s="51">
        <v>0.6659722222222222</v>
      </c>
      <c r="E1105" s="10"/>
      <c r="F1105" s="10"/>
      <c r="G1105" s="10"/>
      <c r="I1105" s="10"/>
      <c r="J1105" s="10"/>
      <c r="K1105" s="55"/>
      <c r="M1105" s="10"/>
      <c r="N1105" s="10"/>
      <c r="O1105" s="10"/>
      <c r="Q1105" s="10"/>
      <c r="R1105" s="10"/>
      <c r="S1105" s="10"/>
      <c r="U1105" s="10"/>
      <c r="V1105" s="10"/>
      <c r="W1105" s="10"/>
      <c r="Y1105" s="10"/>
      <c r="Z1105" s="10"/>
      <c r="AA1105" s="10"/>
    </row>
    <row r="1106" spans="1:27" ht="12.75">
      <c r="A1106" s="50">
        <v>38352</v>
      </c>
      <c r="B1106" s="51">
        <v>0.3444444444444445</v>
      </c>
      <c r="C1106" s="51">
        <v>0.6666666666666666</v>
      </c>
      <c r="E1106" s="10"/>
      <c r="F1106" s="10"/>
      <c r="G1106" s="10"/>
      <c r="I1106" s="10"/>
      <c r="J1106" s="10"/>
      <c r="K1106" s="55"/>
      <c r="M1106" s="10"/>
      <c r="N1106" s="10"/>
      <c r="O1106" s="10"/>
      <c r="Q1106" s="10"/>
      <c r="R1106" s="10"/>
      <c r="S1106" s="10"/>
      <c r="U1106" s="10"/>
      <c r="V1106" s="10"/>
      <c r="W1106" s="10"/>
      <c r="Y1106" s="10"/>
      <c r="Z1106" s="10"/>
      <c r="AA1106" s="10"/>
    </row>
    <row r="1107" spans="1:27" ht="12.75">
      <c r="A1107" s="10"/>
      <c r="B1107" s="10"/>
      <c r="C1107" s="10"/>
      <c r="E1107" s="10"/>
      <c r="F1107" s="10"/>
      <c r="G1107" s="10"/>
      <c r="I1107" s="10"/>
      <c r="J1107" s="10"/>
      <c r="K1107" s="55"/>
      <c r="M1107" s="10"/>
      <c r="N1107" s="10"/>
      <c r="O1107" s="10"/>
      <c r="Q1107" s="10"/>
      <c r="R1107" s="10"/>
      <c r="S1107" s="10"/>
      <c r="U1107" s="10"/>
      <c r="V1107" s="10"/>
      <c r="W1107" s="10"/>
      <c r="Y1107" s="10"/>
      <c r="Z1107" s="10"/>
      <c r="AA1107" s="10"/>
    </row>
    <row r="1108" spans="1:27" ht="12.75">
      <c r="A1108" s="10" t="s">
        <v>88</v>
      </c>
      <c r="B1108" s="10"/>
      <c r="C1108" s="10"/>
      <c r="E1108" s="10"/>
      <c r="F1108" s="10"/>
      <c r="G1108" s="10"/>
      <c r="I1108" s="10"/>
      <c r="J1108" s="10"/>
      <c r="K1108" s="55"/>
      <c r="M1108" s="10"/>
      <c r="N1108" s="10"/>
      <c r="O1108" s="10"/>
      <c r="Q1108" s="10"/>
      <c r="R1108" s="10"/>
      <c r="S1108" s="10"/>
      <c r="U1108" s="10"/>
      <c r="V1108" s="10"/>
      <c r="W1108" s="10"/>
      <c r="Y1108" s="10"/>
      <c r="Z1108" s="10"/>
      <c r="AA1108" s="10"/>
    </row>
    <row r="1109" spans="1:27" ht="12.75">
      <c r="A1109" s="10" t="s">
        <v>12</v>
      </c>
      <c r="B1109" s="10" t="s">
        <v>13</v>
      </c>
      <c r="C1109" s="10" t="s">
        <v>14</v>
      </c>
      <c r="E1109" s="10"/>
      <c r="F1109" s="10"/>
      <c r="G1109" s="10"/>
      <c r="I1109" s="10"/>
      <c r="J1109" s="10"/>
      <c r="K1109" s="55"/>
      <c r="M1109" s="10"/>
      <c r="N1109" s="10"/>
      <c r="O1109" s="10"/>
      <c r="Q1109" s="10"/>
      <c r="R1109" s="10"/>
      <c r="S1109" s="10"/>
      <c r="U1109" s="10"/>
      <c r="V1109" s="10"/>
      <c r="W1109" s="10"/>
      <c r="Y1109" s="10"/>
      <c r="Z1109" s="10"/>
      <c r="AA1109" s="10"/>
    </row>
    <row r="1110" spans="1:27" ht="12.75">
      <c r="A1110" s="50">
        <v>37987</v>
      </c>
      <c r="B1110" s="51"/>
      <c r="C1110" s="51"/>
      <c r="E1110" s="10"/>
      <c r="F1110" s="10"/>
      <c r="G1110" s="10"/>
      <c r="I1110" s="10"/>
      <c r="J1110" s="10"/>
      <c r="K1110" s="55"/>
      <c r="M1110" s="10"/>
      <c r="N1110" s="10"/>
      <c r="O1110" s="10"/>
      <c r="Q1110" s="10"/>
      <c r="R1110" s="10"/>
      <c r="S1110" s="10"/>
      <c r="U1110" s="10"/>
      <c r="V1110" s="10"/>
      <c r="W1110" s="10"/>
      <c r="Y1110" s="10"/>
      <c r="Z1110" s="10"/>
      <c r="AA1110" s="10"/>
    </row>
    <row r="1111" spans="1:27" ht="12.75">
      <c r="A1111" s="50">
        <v>37988</v>
      </c>
      <c r="B1111" s="51"/>
      <c r="C1111" s="51"/>
      <c r="E1111" s="10"/>
      <c r="F1111" s="10"/>
      <c r="G1111" s="10"/>
      <c r="I1111" s="10"/>
      <c r="J1111" s="10"/>
      <c r="K1111" s="55"/>
      <c r="M1111" s="10"/>
      <c r="N1111" s="10"/>
      <c r="O1111" s="10"/>
      <c r="Q1111" s="10"/>
      <c r="R1111" s="10"/>
      <c r="S1111" s="10"/>
      <c r="U1111" s="10"/>
      <c r="V1111" s="10"/>
      <c r="W1111" s="10"/>
      <c r="Y1111" s="10"/>
      <c r="Z1111" s="10"/>
      <c r="AA1111" s="10"/>
    </row>
    <row r="1112" spans="1:27" ht="12.75">
      <c r="A1112" s="50">
        <v>37989</v>
      </c>
      <c r="B1112" s="51"/>
      <c r="C1112" s="51"/>
      <c r="E1112" s="10"/>
      <c r="F1112" s="10"/>
      <c r="G1112" s="10"/>
      <c r="I1112" s="10"/>
      <c r="J1112" s="10"/>
      <c r="K1112" s="55"/>
      <c r="M1112" s="10"/>
      <c r="N1112" s="10"/>
      <c r="O1112" s="10"/>
      <c r="Q1112" s="10"/>
      <c r="R1112" s="10"/>
      <c r="S1112" s="10"/>
      <c r="U1112" s="10"/>
      <c r="V1112" s="10"/>
      <c r="W1112" s="10"/>
      <c r="Y1112" s="10"/>
      <c r="Z1112" s="10"/>
      <c r="AA1112" s="10"/>
    </row>
    <row r="1113" spans="1:27" ht="12.75">
      <c r="A1113" s="50">
        <v>37990</v>
      </c>
      <c r="B1113" s="51"/>
      <c r="C1113" s="51"/>
      <c r="E1113" s="10"/>
      <c r="F1113" s="10"/>
      <c r="G1113" s="10"/>
      <c r="I1113" s="10"/>
      <c r="J1113" s="10"/>
      <c r="K1113" s="55"/>
      <c r="M1113" s="10"/>
      <c r="N1113" s="10"/>
      <c r="O1113" s="10"/>
      <c r="Q1113" s="10"/>
      <c r="R1113" s="10"/>
      <c r="S1113" s="10"/>
      <c r="U1113" s="10"/>
      <c r="V1113" s="10"/>
      <c r="W1113" s="10"/>
      <c r="Y1113" s="10"/>
      <c r="Z1113" s="10"/>
      <c r="AA1113" s="10"/>
    </row>
    <row r="1114" spans="1:27" ht="12.75">
      <c r="A1114" s="50">
        <v>37991</v>
      </c>
      <c r="B1114" s="51"/>
      <c r="C1114" s="51"/>
      <c r="E1114" s="10"/>
      <c r="F1114" s="10"/>
      <c r="G1114" s="10"/>
      <c r="I1114" s="10"/>
      <c r="J1114" s="10"/>
      <c r="K1114" s="55"/>
      <c r="M1114" s="10"/>
      <c r="N1114" s="10"/>
      <c r="O1114" s="10"/>
      <c r="Q1114" s="10"/>
      <c r="R1114" s="10"/>
      <c r="S1114" s="10"/>
      <c r="U1114" s="10"/>
      <c r="V1114" s="10"/>
      <c r="W1114" s="10"/>
      <c r="Y1114" s="10"/>
      <c r="Z1114" s="10"/>
      <c r="AA1114" s="10"/>
    </row>
    <row r="1115" spans="1:27" ht="12.75">
      <c r="A1115" s="50">
        <v>37992</v>
      </c>
      <c r="B1115" s="51"/>
      <c r="C1115" s="51"/>
      <c r="E1115" s="10"/>
      <c r="F1115" s="10"/>
      <c r="G1115" s="10"/>
      <c r="I1115" s="10"/>
      <c r="J1115" s="10"/>
      <c r="K1115" s="55"/>
      <c r="M1115" s="10"/>
      <c r="N1115" s="10"/>
      <c r="O1115" s="10"/>
      <c r="Q1115" s="10"/>
      <c r="R1115" s="10"/>
      <c r="S1115" s="10"/>
      <c r="U1115" s="10"/>
      <c r="V1115" s="10"/>
      <c r="W1115" s="10"/>
      <c r="Y1115" s="10"/>
      <c r="Z1115" s="10"/>
      <c r="AA1115" s="10"/>
    </row>
    <row r="1116" spans="1:27" ht="12.75">
      <c r="A1116" s="50">
        <v>37993</v>
      </c>
      <c r="B1116" s="51"/>
      <c r="C1116" s="51"/>
      <c r="E1116" s="10"/>
      <c r="F1116" s="10"/>
      <c r="G1116" s="10"/>
      <c r="I1116" s="10"/>
      <c r="J1116" s="10"/>
      <c r="K1116" s="55"/>
      <c r="M1116" s="10"/>
      <c r="N1116" s="10"/>
      <c r="O1116" s="10"/>
      <c r="Q1116" s="10"/>
      <c r="R1116" s="10"/>
      <c r="S1116" s="10"/>
      <c r="U1116" s="10"/>
      <c r="V1116" s="10"/>
      <c r="W1116" s="10"/>
      <c r="Y1116" s="10"/>
      <c r="Z1116" s="10"/>
      <c r="AA1116" s="10"/>
    </row>
    <row r="1117" spans="1:27" ht="12.75">
      <c r="A1117" s="50">
        <v>37994</v>
      </c>
      <c r="B1117" s="51"/>
      <c r="C1117" s="51"/>
      <c r="E1117" s="10"/>
      <c r="F1117" s="10"/>
      <c r="G1117" s="10"/>
      <c r="I1117" s="10"/>
      <c r="J1117" s="10"/>
      <c r="K1117" s="55"/>
      <c r="M1117" s="10"/>
      <c r="N1117" s="10"/>
      <c r="O1117" s="10"/>
      <c r="Q1117" s="10"/>
      <c r="R1117" s="10"/>
      <c r="S1117" s="10"/>
      <c r="U1117" s="10"/>
      <c r="V1117" s="10"/>
      <c r="W1117" s="10"/>
      <c r="Y1117" s="10"/>
      <c r="Z1117" s="10"/>
      <c r="AA1117" s="10"/>
    </row>
    <row r="1118" spans="1:27" ht="12.75">
      <c r="A1118" s="50">
        <v>37995</v>
      </c>
      <c r="B1118" s="51"/>
      <c r="C1118" s="51"/>
      <c r="E1118" s="10"/>
      <c r="F1118" s="10"/>
      <c r="G1118" s="10"/>
      <c r="I1118" s="10"/>
      <c r="J1118" s="10"/>
      <c r="K1118" s="55"/>
      <c r="M1118" s="10"/>
      <c r="N1118" s="10"/>
      <c r="O1118" s="10"/>
      <c r="Q1118" s="10"/>
      <c r="R1118" s="10"/>
      <c r="S1118" s="10"/>
      <c r="U1118" s="10"/>
      <c r="V1118" s="10"/>
      <c r="W1118" s="10"/>
      <c r="Y1118" s="10"/>
      <c r="Z1118" s="10"/>
      <c r="AA1118" s="10"/>
    </row>
    <row r="1119" spans="1:27" ht="12.75">
      <c r="A1119" s="50">
        <v>37996</v>
      </c>
      <c r="B1119" s="51"/>
      <c r="C1119" s="51"/>
      <c r="E1119" s="10"/>
      <c r="F1119" s="10"/>
      <c r="G1119" s="10"/>
      <c r="I1119" s="10"/>
      <c r="J1119" s="10"/>
      <c r="K1119" s="55"/>
      <c r="M1119" s="10"/>
      <c r="N1119" s="10"/>
      <c r="O1119" s="10"/>
      <c r="Q1119" s="10"/>
      <c r="R1119" s="10"/>
      <c r="S1119" s="10"/>
      <c r="U1119" s="10"/>
      <c r="V1119" s="10"/>
      <c r="W1119" s="10"/>
      <c r="Y1119" s="10"/>
      <c r="Z1119" s="10"/>
      <c r="AA1119" s="10"/>
    </row>
    <row r="1120" spans="1:27" ht="12.75">
      <c r="A1120" s="50">
        <v>37997</v>
      </c>
      <c r="B1120" s="51"/>
      <c r="C1120" s="51"/>
      <c r="E1120" s="10"/>
      <c r="F1120" s="10"/>
      <c r="G1120" s="10"/>
      <c r="I1120" s="10"/>
      <c r="J1120" s="10"/>
      <c r="K1120" s="55"/>
      <c r="M1120" s="10"/>
      <c r="N1120" s="10"/>
      <c r="O1120" s="10"/>
      <c r="Q1120" s="10"/>
      <c r="R1120" s="10"/>
      <c r="S1120" s="10"/>
      <c r="U1120" s="10"/>
      <c r="V1120" s="10"/>
      <c r="W1120" s="10"/>
      <c r="Y1120" s="10"/>
      <c r="Z1120" s="10"/>
      <c r="AA1120" s="10"/>
    </row>
    <row r="1121" spans="1:27" ht="12.75">
      <c r="A1121" s="50">
        <v>37998</v>
      </c>
      <c r="B1121" s="51"/>
      <c r="C1121" s="51"/>
      <c r="E1121" s="10"/>
      <c r="F1121" s="10"/>
      <c r="G1121" s="10"/>
      <c r="I1121" s="10"/>
      <c r="J1121" s="10"/>
      <c r="K1121" s="55"/>
      <c r="M1121" s="10"/>
      <c r="N1121" s="10"/>
      <c r="O1121" s="10"/>
      <c r="Q1121" s="10"/>
      <c r="R1121" s="10"/>
      <c r="S1121" s="10"/>
      <c r="U1121" s="10"/>
      <c r="V1121" s="10"/>
      <c r="W1121" s="10"/>
      <c r="Y1121" s="10"/>
      <c r="Z1121" s="10"/>
      <c r="AA1121" s="10"/>
    </row>
    <row r="1122" spans="1:27" ht="12.75">
      <c r="A1122" s="50">
        <v>37999</v>
      </c>
      <c r="B1122" s="51"/>
      <c r="C1122" s="51"/>
      <c r="E1122" s="10"/>
      <c r="F1122" s="10"/>
      <c r="G1122" s="10"/>
      <c r="I1122" s="10"/>
      <c r="J1122" s="10"/>
      <c r="K1122" s="55"/>
      <c r="M1122" s="10"/>
      <c r="N1122" s="10"/>
      <c r="O1122" s="10"/>
      <c r="Q1122" s="10"/>
      <c r="R1122" s="10"/>
      <c r="S1122" s="10"/>
      <c r="U1122" s="10"/>
      <c r="V1122" s="10"/>
      <c r="W1122" s="10"/>
      <c r="Y1122" s="10"/>
      <c r="Z1122" s="10"/>
      <c r="AA1122" s="10"/>
    </row>
    <row r="1123" spans="1:27" ht="12.75">
      <c r="A1123" s="50">
        <v>38000</v>
      </c>
      <c r="B1123" s="51"/>
      <c r="C1123" s="51"/>
      <c r="E1123" s="10"/>
      <c r="F1123" s="10"/>
      <c r="G1123" s="10"/>
      <c r="I1123" s="10"/>
      <c r="J1123" s="10"/>
      <c r="K1123" s="55"/>
      <c r="M1123" s="10"/>
      <c r="N1123" s="10"/>
      <c r="O1123" s="10"/>
      <c r="Q1123" s="10"/>
      <c r="R1123" s="10"/>
      <c r="S1123" s="10"/>
      <c r="U1123" s="10"/>
      <c r="V1123" s="10"/>
      <c r="W1123" s="10"/>
      <c r="Y1123" s="10"/>
      <c r="Z1123" s="10"/>
      <c r="AA1123" s="10"/>
    </row>
    <row r="1124" spans="1:27" ht="12.75">
      <c r="A1124" s="50">
        <v>38001</v>
      </c>
      <c r="B1124" s="51"/>
      <c r="C1124" s="51"/>
      <c r="E1124" s="10"/>
      <c r="F1124" s="10"/>
      <c r="G1124" s="10"/>
      <c r="I1124" s="10"/>
      <c r="J1124" s="10"/>
      <c r="K1124" s="55"/>
      <c r="M1124" s="10"/>
      <c r="N1124" s="10"/>
      <c r="O1124" s="10"/>
      <c r="Q1124" s="10"/>
      <c r="R1124" s="10"/>
      <c r="S1124" s="10"/>
      <c r="U1124" s="10"/>
      <c r="V1124" s="10"/>
      <c r="W1124" s="10"/>
      <c r="Y1124" s="10"/>
      <c r="Z1124" s="10"/>
      <c r="AA1124" s="10"/>
    </row>
    <row r="1125" spans="1:27" ht="12.75">
      <c r="A1125" s="50">
        <v>38002</v>
      </c>
      <c r="B1125" s="51"/>
      <c r="C1125" s="51"/>
      <c r="E1125" s="10"/>
      <c r="F1125" s="10"/>
      <c r="G1125" s="10"/>
      <c r="I1125" s="10"/>
      <c r="J1125" s="10"/>
      <c r="K1125" s="55"/>
      <c r="M1125" s="10"/>
      <c r="N1125" s="10"/>
      <c r="O1125" s="10"/>
      <c r="Q1125" s="10"/>
      <c r="R1125" s="10"/>
      <c r="S1125" s="10"/>
      <c r="U1125" s="10"/>
      <c r="V1125" s="10"/>
      <c r="W1125" s="10"/>
      <c r="Y1125" s="10"/>
      <c r="Z1125" s="10"/>
      <c r="AA1125" s="10"/>
    </row>
    <row r="1126" spans="1:27" ht="12.75">
      <c r="A1126" s="50">
        <v>38003</v>
      </c>
      <c r="B1126" s="51"/>
      <c r="C1126" s="51"/>
      <c r="E1126" s="10"/>
      <c r="F1126" s="10"/>
      <c r="G1126" s="10"/>
      <c r="I1126" s="10"/>
      <c r="J1126" s="10"/>
      <c r="K1126" s="55"/>
      <c r="M1126" s="10"/>
      <c r="N1126" s="10"/>
      <c r="O1126" s="10"/>
      <c r="Q1126" s="10"/>
      <c r="R1126" s="10"/>
      <c r="S1126" s="10"/>
      <c r="U1126" s="10"/>
      <c r="V1126" s="10"/>
      <c r="W1126" s="10"/>
      <c r="Y1126" s="10"/>
      <c r="Z1126" s="10"/>
      <c r="AA1126" s="10"/>
    </row>
    <row r="1127" spans="1:27" ht="12.75">
      <c r="A1127" s="50">
        <v>38004</v>
      </c>
      <c r="B1127" s="51"/>
      <c r="C1127" s="51"/>
      <c r="E1127" s="10"/>
      <c r="F1127" s="10"/>
      <c r="G1127" s="10"/>
      <c r="I1127" s="10"/>
      <c r="J1127" s="10"/>
      <c r="K1127" s="55"/>
      <c r="M1127" s="10"/>
      <c r="N1127" s="10"/>
      <c r="O1127" s="10"/>
      <c r="Q1127" s="10"/>
      <c r="R1127" s="10"/>
      <c r="S1127" s="10"/>
      <c r="U1127" s="10"/>
      <c r="V1127" s="10"/>
      <c r="W1127" s="10"/>
      <c r="Y1127" s="10"/>
      <c r="Z1127" s="10"/>
      <c r="AA1127" s="10"/>
    </row>
    <row r="1128" spans="1:27" ht="12.75">
      <c r="A1128" s="50">
        <v>38005</v>
      </c>
      <c r="B1128" s="51"/>
      <c r="C1128" s="51"/>
      <c r="E1128" s="10"/>
      <c r="F1128" s="10"/>
      <c r="G1128" s="10"/>
      <c r="I1128" s="10"/>
      <c r="J1128" s="10"/>
      <c r="K1128" s="55"/>
      <c r="M1128" s="10"/>
      <c r="N1128" s="10"/>
      <c r="O1128" s="10"/>
      <c r="Q1128" s="10"/>
      <c r="R1128" s="10"/>
      <c r="S1128" s="10"/>
      <c r="U1128" s="10"/>
      <c r="V1128" s="10"/>
      <c r="W1128" s="10"/>
      <c r="Y1128" s="10"/>
      <c r="Z1128" s="10"/>
      <c r="AA1128" s="10"/>
    </row>
    <row r="1129" spans="1:27" ht="12.75">
      <c r="A1129" s="50">
        <v>38006</v>
      </c>
      <c r="B1129" s="51"/>
      <c r="C1129" s="51"/>
      <c r="E1129" s="10"/>
      <c r="F1129" s="10"/>
      <c r="G1129" s="10"/>
      <c r="I1129" s="10"/>
      <c r="J1129" s="10"/>
      <c r="K1129" s="55"/>
      <c r="M1129" s="10"/>
      <c r="N1129" s="10"/>
      <c r="O1129" s="10"/>
      <c r="Q1129" s="10"/>
      <c r="R1129" s="10"/>
      <c r="S1129" s="10"/>
      <c r="U1129" s="10"/>
      <c r="V1129" s="10"/>
      <c r="W1129" s="10"/>
      <c r="Y1129" s="10"/>
      <c r="Z1129" s="10"/>
      <c r="AA1129" s="10"/>
    </row>
    <row r="1130" spans="1:27" ht="12.75">
      <c r="A1130" s="50">
        <v>38007</v>
      </c>
      <c r="B1130" s="51"/>
      <c r="C1130" s="51"/>
      <c r="E1130" s="10"/>
      <c r="F1130" s="10"/>
      <c r="G1130" s="10"/>
      <c r="I1130" s="10"/>
      <c r="J1130" s="10"/>
      <c r="K1130" s="55"/>
      <c r="M1130" s="10"/>
      <c r="N1130" s="10"/>
      <c r="O1130" s="10"/>
      <c r="Q1130" s="10"/>
      <c r="R1130" s="10"/>
      <c r="S1130" s="10"/>
      <c r="U1130" s="10"/>
      <c r="V1130" s="10"/>
      <c r="W1130" s="10"/>
      <c r="Y1130" s="10"/>
      <c r="Z1130" s="10"/>
      <c r="AA1130" s="10"/>
    </row>
    <row r="1131" spans="1:27" ht="12.75">
      <c r="A1131" s="50">
        <v>38008</v>
      </c>
      <c r="B1131" s="51"/>
      <c r="C1131" s="51"/>
      <c r="E1131" s="10"/>
      <c r="F1131" s="10"/>
      <c r="G1131" s="10"/>
      <c r="I1131" s="10"/>
      <c r="J1131" s="10"/>
      <c r="K1131" s="55"/>
      <c r="M1131" s="10"/>
      <c r="N1131" s="10"/>
      <c r="O1131" s="10"/>
      <c r="Q1131" s="10"/>
      <c r="R1131" s="10"/>
      <c r="S1131" s="10"/>
      <c r="U1131" s="10"/>
      <c r="V1131" s="10"/>
      <c r="W1131" s="10"/>
      <c r="Y1131" s="10"/>
      <c r="Z1131" s="10"/>
      <c r="AA1131" s="10"/>
    </row>
    <row r="1132" spans="1:27" ht="12.75">
      <c r="A1132" s="50">
        <v>38009</v>
      </c>
      <c r="B1132" s="51"/>
      <c r="C1132" s="51"/>
      <c r="E1132" s="10"/>
      <c r="F1132" s="10"/>
      <c r="G1132" s="10"/>
      <c r="I1132" s="10"/>
      <c r="J1132" s="10"/>
      <c r="K1132" s="55"/>
      <c r="M1132" s="10"/>
      <c r="N1132" s="10"/>
      <c r="O1132" s="10"/>
      <c r="Q1132" s="10"/>
      <c r="R1132" s="10"/>
      <c r="S1132" s="10"/>
      <c r="U1132" s="10"/>
      <c r="V1132" s="10"/>
      <c r="W1132" s="10"/>
      <c r="Y1132" s="10"/>
      <c r="Z1132" s="10"/>
      <c r="AA1132" s="10"/>
    </row>
    <row r="1133" spans="1:27" ht="12.75">
      <c r="A1133" s="50">
        <v>38010</v>
      </c>
      <c r="B1133" s="51"/>
      <c r="C1133" s="51"/>
      <c r="E1133" s="10"/>
      <c r="F1133" s="10"/>
      <c r="G1133" s="10"/>
      <c r="I1133" s="10"/>
      <c r="J1133" s="10"/>
      <c r="K1133" s="55"/>
      <c r="M1133" s="10"/>
      <c r="N1133" s="10"/>
      <c r="O1133" s="10"/>
      <c r="Q1133" s="10"/>
      <c r="R1133" s="10"/>
      <c r="S1133" s="10"/>
      <c r="U1133" s="10"/>
      <c r="V1133" s="10"/>
      <c r="W1133" s="10"/>
      <c r="Y1133" s="10"/>
      <c r="Z1133" s="10"/>
      <c r="AA1133" s="10"/>
    </row>
    <row r="1134" spans="1:27" ht="12.75">
      <c r="A1134" s="50">
        <v>38011</v>
      </c>
      <c r="B1134" s="51"/>
      <c r="C1134" s="51"/>
      <c r="E1134" s="10"/>
      <c r="F1134" s="10"/>
      <c r="G1134" s="10"/>
      <c r="I1134" s="10"/>
      <c r="J1134" s="10"/>
      <c r="K1134" s="55"/>
      <c r="M1134" s="10"/>
      <c r="N1134" s="10"/>
      <c r="O1134" s="10"/>
      <c r="Q1134" s="10"/>
      <c r="R1134" s="10"/>
      <c r="S1134" s="10"/>
      <c r="U1134" s="10"/>
      <c r="V1134" s="10"/>
      <c r="W1134" s="10"/>
      <c r="Y1134" s="10"/>
      <c r="Z1134" s="10"/>
      <c r="AA1134" s="10"/>
    </row>
    <row r="1135" spans="1:27" ht="12.75">
      <c r="A1135" s="50">
        <v>38012</v>
      </c>
      <c r="B1135" s="51"/>
      <c r="C1135" s="51"/>
      <c r="E1135" s="10"/>
      <c r="F1135" s="10"/>
      <c r="G1135" s="10"/>
      <c r="I1135" s="10"/>
      <c r="J1135" s="10"/>
      <c r="K1135" s="55"/>
      <c r="M1135" s="10"/>
      <c r="N1135" s="10"/>
      <c r="O1135" s="10"/>
      <c r="Q1135" s="10"/>
      <c r="R1135" s="10"/>
      <c r="S1135" s="10"/>
      <c r="U1135" s="10"/>
      <c r="V1135" s="10"/>
      <c r="W1135" s="10"/>
      <c r="Y1135" s="10"/>
      <c r="Z1135" s="10"/>
      <c r="AA1135" s="10"/>
    </row>
    <row r="1136" spans="1:27" ht="12.75">
      <c r="A1136" s="50">
        <v>38013</v>
      </c>
      <c r="B1136" s="51"/>
      <c r="C1136" s="51"/>
      <c r="E1136" s="10"/>
      <c r="F1136" s="10"/>
      <c r="G1136" s="10"/>
      <c r="I1136" s="10"/>
      <c r="J1136" s="10"/>
      <c r="K1136" s="55"/>
      <c r="M1136" s="10"/>
      <c r="N1136" s="10"/>
      <c r="O1136" s="10"/>
      <c r="Q1136" s="10"/>
      <c r="R1136" s="10"/>
      <c r="S1136" s="10"/>
      <c r="U1136" s="10"/>
      <c r="V1136" s="10"/>
      <c r="W1136" s="10"/>
      <c r="Y1136" s="10"/>
      <c r="Z1136" s="10"/>
      <c r="AA1136" s="10"/>
    </row>
    <row r="1137" spans="1:27" ht="12.75">
      <c r="A1137" s="50">
        <v>38014</v>
      </c>
      <c r="B1137" s="51"/>
      <c r="C1137" s="51"/>
      <c r="E1137" s="10"/>
      <c r="F1137" s="10"/>
      <c r="G1137" s="10"/>
      <c r="I1137" s="10"/>
      <c r="J1137" s="10"/>
      <c r="K1137" s="55"/>
      <c r="M1137" s="10"/>
      <c r="N1137" s="10"/>
      <c r="O1137" s="10"/>
      <c r="Q1137" s="10"/>
      <c r="R1137" s="10"/>
      <c r="S1137" s="10"/>
      <c r="U1137" s="10"/>
      <c r="V1137" s="10"/>
      <c r="W1137" s="10"/>
      <c r="Y1137" s="10"/>
      <c r="Z1137" s="10"/>
      <c r="AA1137" s="10"/>
    </row>
    <row r="1138" spans="1:27" ht="12.75">
      <c r="A1138" s="50">
        <v>38015</v>
      </c>
      <c r="B1138" s="51"/>
      <c r="C1138" s="51"/>
      <c r="E1138" s="10"/>
      <c r="F1138" s="10"/>
      <c r="G1138" s="10"/>
      <c r="I1138" s="10"/>
      <c r="J1138" s="10"/>
      <c r="K1138" s="55"/>
      <c r="M1138" s="10"/>
      <c r="N1138" s="10"/>
      <c r="O1138" s="10"/>
      <c r="Q1138" s="10"/>
      <c r="R1138" s="10"/>
      <c r="S1138" s="10"/>
      <c r="U1138" s="10"/>
      <c r="V1138" s="10"/>
      <c r="W1138" s="10"/>
      <c r="Y1138" s="10"/>
      <c r="Z1138" s="10"/>
      <c r="AA1138" s="10"/>
    </row>
    <row r="1139" spans="1:27" ht="12.75">
      <c r="A1139" s="50">
        <v>38016</v>
      </c>
      <c r="B1139" s="51"/>
      <c r="C1139" s="51"/>
      <c r="E1139" s="10"/>
      <c r="F1139" s="10"/>
      <c r="G1139" s="10"/>
      <c r="I1139" s="10"/>
      <c r="J1139" s="10"/>
      <c r="K1139" s="55"/>
      <c r="M1139" s="10"/>
      <c r="N1139" s="10"/>
      <c r="O1139" s="10"/>
      <c r="Q1139" s="10"/>
      <c r="R1139" s="10"/>
      <c r="S1139" s="10"/>
      <c r="U1139" s="10"/>
      <c r="V1139" s="10"/>
      <c r="W1139" s="10"/>
      <c r="Y1139" s="10"/>
      <c r="Z1139" s="10"/>
      <c r="AA1139" s="10"/>
    </row>
    <row r="1140" spans="1:27" ht="12.75">
      <c r="A1140" s="50">
        <v>38017</v>
      </c>
      <c r="B1140" s="51"/>
      <c r="C1140" s="51"/>
      <c r="E1140" s="10"/>
      <c r="F1140" s="10"/>
      <c r="G1140" s="10"/>
      <c r="I1140" s="10"/>
      <c r="J1140" s="10"/>
      <c r="K1140" s="55"/>
      <c r="M1140" s="10"/>
      <c r="N1140" s="10"/>
      <c r="O1140" s="10"/>
      <c r="Q1140" s="10"/>
      <c r="R1140" s="10"/>
      <c r="S1140" s="10"/>
      <c r="U1140" s="10"/>
      <c r="V1140" s="10"/>
      <c r="W1140" s="10"/>
      <c r="Y1140" s="10"/>
      <c r="Z1140" s="10"/>
      <c r="AA1140" s="10"/>
    </row>
    <row r="1141" spans="1:27" ht="12.75">
      <c r="A1141" s="50">
        <v>38018</v>
      </c>
      <c r="B1141" s="51"/>
      <c r="C1141" s="51"/>
      <c r="E1141" s="10"/>
      <c r="F1141" s="10"/>
      <c r="G1141" s="10"/>
      <c r="I1141" s="10"/>
      <c r="J1141" s="10"/>
      <c r="K1141" s="55"/>
      <c r="M1141" s="10"/>
      <c r="N1141" s="10"/>
      <c r="O1141" s="10"/>
      <c r="Q1141" s="10"/>
      <c r="R1141" s="10"/>
      <c r="S1141" s="10"/>
      <c r="U1141" s="10"/>
      <c r="V1141" s="10"/>
      <c r="W1141" s="10"/>
      <c r="Y1141" s="10"/>
      <c r="Z1141" s="10"/>
      <c r="AA1141" s="10"/>
    </row>
    <row r="1142" spans="1:27" ht="12.75">
      <c r="A1142" s="50">
        <v>38019</v>
      </c>
      <c r="B1142" s="51"/>
      <c r="C1142" s="51"/>
      <c r="E1142" s="10"/>
      <c r="F1142" s="10"/>
      <c r="G1142" s="10"/>
      <c r="I1142" s="10"/>
      <c r="J1142" s="10"/>
      <c r="K1142" s="55"/>
      <c r="M1142" s="10"/>
      <c r="N1142" s="10"/>
      <c r="O1142" s="10"/>
      <c r="Q1142" s="10"/>
      <c r="R1142" s="10"/>
      <c r="S1142" s="10"/>
      <c r="U1142" s="10"/>
      <c r="V1142" s="10"/>
      <c r="W1142" s="10"/>
      <c r="Y1142" s="10"/>
      <c r="Z1142" s="10"/>
      <c r="AA1142" s="10"/>
    </row>
    <row r="1143" spans="1:27" ht="12.75">
      <c r="A1143" s="50">
        <v>38020</v>
      </c>
      <c r="B1143" s="51"/>
      <c r="C1143" s="51"/>
      <c r="E1143" s="10"/>
      <c r="F1143" s="10"/>
      <c r="G1143" s="10"/>
      <c r="I1143" s="10"/>
      <c r="J1143" s="10"/>
      <c r="K1143" s="55"/>
      <c r="M1143" s="10"/>
      <c r="N1143" s="10"/>
      <c r="O1143" s="10"/>
      <c r="Q1143" s="10"/>
      <c r="R1143" s="10"/>
      <c r="S1143" s="10"/>
      <c r="U1143" s="10"/>
      <c r="V1143" s="10"/>
      <c r="W1143" s="10"/>
      <c r="Y1143" s="10"/>
      <c r="Z1143" s="10"/>
      <c r="AA1143" s="10"/>
    </row>
    <row r="1144" spans="1:27" ht="12.75">
      <c r="A1144" s="50">
        <v>38021</v>
      </c>
      <c r="B1144" s="51"/>
      <c r="C1144" s="51"/>
      <c r="E1144" s="10"/>
      <c r="F1144" s="10"/>
      <c r="G1144" s="10"/>
      <c r="I1144" s="10"/>
      <c r="J1144" s="10"/>
      <c r="K1144" s="55"/>
      <c r="M1144" s="10"/>
      <c r="N1144" s="10"/>
      <c r="O1144" s="10"/>
      <c r="Q1144" s="10"/>
      <c r="R1144" s="10"/>
      <c r="S1144" s="10"/>
      <c r="U1144" s="10"/>
      <c r="V1144" s="10"/>
      <c r="W1144" s="10"/>
      <c r="Y1144" s="10"/>
      <c r="Z1144" s="10"/>
      <c r="AA1144" s="10"/>
    </row>
    <row r="1145" spans="1:27" ht="12.75">
      <c r="A1145" s="50">
        <v>38022</v>
      </c>
      <c r="B1145" s="51"/>
      <c r="C1145" s="51"/>
      <c r="E1145" s="10"/>
      <c r="F1145" s="10"/>
      <c r="G1145" s="10"/>
      <c r="I1145" s="10"/>
      <c r="J1145" s="10"/>
      <c r="K1145" s="55"/>
      <c r="M1145" s="10"/>
      <c r="N1145" s="10"/>
      <c r="O1145" s="10"/>
      <c r="Q1145" s="10"/>
      <c r="R1145" s="10"/>
      <c r="S1145" s="10"/>
      <c r="U1145" s="10"/>
      <c r="V1145" s="10"/>
      <c r="W1145" s="10"/>
      <c r="Y1145" s="10"/>
      <c r="Z1145" s="10"/>
      <c r="AA1145" s="10"/>
    </row>
    <row r="1146" spans="1:27" ht="12.75">
      <c r="A1146" s="50">
        <v>38023</v>
      </c>
      <c r="B1146" s="51"/>
      <c r="C1146" s="51"/>
      <c r="E1146" s="10"/>
      <c r="F1146" s="10"/>
      <c r="G1146" s="10"/>
      <c r="I1146" s="10"/>
      <c r="J1146" s="10"/>
      <c r="K1146" s="55"/>
      <c r="M1146" s="10"/>
      <c r="N1146" s="10"/>
      <c r="O1146" s="10"/>
      <c r="Q1146" s="10"/>
      <c r="R1146" s="10"/>
      <c r="S1146" s="10"/>
      <c r="U1146" s="10"/>
      <c r="V1146" s="10"/>
      <c r="W1146" s="10"/>
      <c r="Y1146" s="10"/>
      <c r="Z1146" s="10"/>
      <c r="AA1146" s="10"/>
    </row>
    <row r="1147" spans="1:27" ht="12.75">
      <c r="A1147" s="50">
        <v>38024</v>
      </c>
      <c r="B1147" s="51"/>
      <c r="C1147" s="51"/>
      <c r="E1147" s="10"/>
      <c r="F1147" s="10"/>
      <c r="G1147" s="10"/>
      <c r="I1147" s="10"/>
      <c r="J1147" s="10"/>
      <c r="K1147" s="55"/>
      <c r="M1147" s="10"/>
      <c r="N1147" s="10"/>
      <c r="O1147" s="10"/>
      <c r="Q1147" s="10"/>
      <c r="R1147" s="10"/>
      <c r="S1147" s="10"/>
      <c r="U1147" s="10"/>
      <c r="V1147" s="10"/>
      <c r="W1147" s="10"/>
      <c r="Y1147" s="10"/>
      <c r="Z1147" s="10"/>
      <c r="AA1147" s="10"/>
    </row>
    <row r="1148" spans="1:27" ht="12.75">
      <c r="A1148" s="50">
        <v>38025</v>
      </c>
      <c r="B1148" s="51"/>
      <c r="C1148" s="51"/>
      <c r="E1148" s="10"/>
      <c r="F1148" s="10"/>
      <c r="G1148" s="10"/>
      <c r="I1148" s="10"/>
      <c r="J1148" s="10"/>
      <c r="K1148" s="55"/>
      <c r="M1148" s="10"/>
      <c r="N1148" s="10"/>
      <c r="O1148" s="10"/>
      <c r="Q1148" s="10"/>
      <c r="R1148" s="10"/>
      <c r="S1148" s="10"/>
      <c r="U1148" s="10"/>
      <c r="V1148" s="10"/>
      <c r="W1148" s="10"/>
      <c r="Y1148" s="10"/>
      <c r="Z1148" s="10"/>
      <c r="AA1148" s="10"/>
    </row>
    <row r="1149" spans="1:27" ht="12.75">
      <c r="A1149" s="50">
        <v>38026</v>
      </c>
      <c r="B1149" s="51"/>
      <c r="C1149" s="51"/>
      <c r="E1149" s="10"/>
      <c r="F1149" s="10"/>
      <c r="G1149" s="10"/>
      <c r="I1149" s="10"/>
      <c r="J1149" s="10"/>
      <c r="K1149" s="55"/>
      <c r="M1149" s="10"/>
      <c r="N1149" s="10"/>
      <c r="O1149" s="10"/>
      <c r="Q1149" s="10"/>
      <c r="R1149" s="10"/>
      <c r="S1149" s="10"/>
      <c r="U1149" s="10"/>
      <c r="V1149" s="10"/>
      <c r="W1149" s="10"/>
      <c r="Y1149" s="10"/>
      <c r="Z1149" s="10"/>
      <c r="AA1149" s="10"/>
    </row>
    <row r="1150" spans="1:27" ht="12.75">
      <c r="A1150" s="50">
        <v>38027</v>
      </c>
      <c r="B1150" s="51"/>
      <c r="C1150" s="51"/>
      <c r="E1150" s="10"/>
      <c r="F1150" s="10"/>
      <c r="G1150" s="10"/>
      <c r="I1150" s="10"/>
      <c r="J1150" s="10"/>
      <c r="K1150" s="55"/>
      <c r="M1150" s="10"/>
      <c r="N1150" s="10"/>
      <c r="O1150" s="10"/>
      <c r="Q1150" s="10"/>
      <c r="R1150" s="10"/>
      <c r="S1150" s="10"/>
      <c r="U1150" s="10"/>
      <c r="V1150" s="10"/>
      <c r="W1150" s="10"/>
      <c r="Y1150" s="10"/>
      <c r="Z1150" s="10"/>
      <c r="AA1150" s="10"/>
    </row>
    <row r="1151" spans="1:27" ht="12.75">
      <c r="A1151" s="50">
        <v>38028</v>
      </c>
      <c r="B1151" s="51"/>
      <c r="C1151" s="51"/>
      <c r="E1151" s="10"/>
      <c r="F1151" s="10"/>
      <c r="G1151" s="10"/>
      <c r="I1151" s="10"/>
      <c r="J1151" s="10"/>
      <c r="K1151" s="55"/>
      <c r="M1151" s="10"/>
      <c r="N1151" s="10"/>
      <c r="O1151" s="10"/>
      <c r="Q1151" s="10"/>
      <c r="R1151" s="10"/>
      <c r="S1151" s="10"/>
      <c r="U1151" s="10"/>
      <c r="V1151" s="10"/>
      <c r="W1151" s="10"/>
      <c r="Y1151" s="10"/>
      <c r="Z1151" s="10"/>
      <c r="AA1151" s="10"/>
    </row>
    <row r="1152" spans="1:27" ht="12.75">
      <c r="A1152" s="50">
        <v>38029</v>
      </c>
      <c r="B1152" s="51"/>
      <c r="C1152" s="51"/>
      <c r="E1152" s="10"/>
      <c r="F1152" s="10"/>
      <c r="G1152" s="10"/>
      <c r="I1152" s="10"/>
      <c r="J1152" s="10"/>
      <c r="K1152" s="55"/>
      <c r="M1152" s="10"/>
      <c r="N1152" s="10"/>
      <c r="O1152" s="10"/>
      <c r="Q1152" s="10"/>
      <c r="R1152" s="10"/>
      <c r="S1152" s="10"/>
      <c r="U1152" s="10"/>
      <c r="V1152" s="10"/>
      <c r="W1152" s="10"/>
      <c r="Y1152" s="10"/>
      <c r="Z1152" s="10"/>
      <c r="AA1152" s="10"/>
    </row>
    <row r="1153" spans="1:27" ht="12.75">
      <c r="A1153" s="50">
        <v>38030</v>
      </c>
      <c r="B1153" s="51"/>
      <c r="C1153" s="51"/>
      <c r="E1153" s="10"/>
      <c r="F1153" s="10"/>
      <c r="G1153" s="10"/>
      <c r="I1153" s="10"/>
      <c r="J1153" s="10"/>
      <c r="K1153" s="55"/>
      <c r="M1153" s="10"/>
      <c r="N1153" s="10"/>
      <c r="O1153" s="10"/>
      <c r="Q1153" s="10"/>
      <c r="R1153" s="10"/>
      <c r="S1153" s="10"/>
      <c r="U1153" s="10"/>
      <c r="V1153" s="10"/>
      <c r="W1153" s="10"/>
      <c r="Y1153" s="10"/>
      <c r="Z1153" s="10"/>
      <c r="AA1153" s="10"/>
    </row>
    <row r="1154" spans="1:27" ht="12.75">
      <c r="A1154" s="50">
        <v>38031</v>
      </c>
      <c r="B1154" s="51"/>
      <c r="C1154" s="51"/>
      <c r="E1154" s="10"/>
      <c r="F1154" s="10"/>
      <c r="G1154" s="10"/>
      <c r="I1154" s="10"/>
      <c r="J1154" s="10"/>
      <c r="K1154" s="55"/>
      <c r="M1154" s="10"/>
      <c r="N1154" s="10"/>
      <c r="O1154" s="10"/>
      <c r="Q1154" s="10"/>
      <c r="R1154" s="10"/>
      <c r="S1154" s="10"/>
      <c r="U1154" s="10"/>
      <c r="V1154" s="10"/>
      <c r="W1154" s="10"/>
      <c r="Y1154" s="10"/>
      <c r="Z1154" s="10"/>
      <c r="AA1154" s="10"/>
    </row>
    <row r="1155" spans="1:27" ht="12.75">
      <c r="A1155" s="50">
        <v>38032</v>
      </c>
      <c r="B1155" s="51"/>
      <c r="C1155" s="51"/>
      <c r="E1155" s="10"/>
      <c r="F1155" s="10"/>
      <c r="G1155" s="10"/>
      <c r="I1155" s="10"/>
      <c r="J1155" s="10"/>
      <c r="K1155" s="55"/>
      <c r="M1155" s="10"/>
      <c r="N1155" s="10"/>
      <c r="O1155" s="10"/>
      <c r="Q1155" s="10"/>
      <c r="R1155" s="10"/>
      <c r="S1155" s="10"/>
      <c r="U1155" s="10"/>
      <c r="V1155" s="10"/>
      <c r="W1155" s="10"/>
      <c r="Y1155" s="10"/>
      <c r="Z1155" s="10"/>
      <c r="AA1155" s="10"/>
    </row>
    <row r="1156" spans="1:27" ht="12.75">
      <c r="A1156" s="50">
        <v>38033</v>
      </c>
      <c r="B1156" s="51"/>
      <c r="C1156" s="51"/>
      <c r="E1156" s="10"/>
      <c r="F1156" s="10"/>
      <c r="G1156" s="10"/>
      <c r="I1156" s="10"/>
      <c r="J1156" s="10"/>
      <c r="K1156" s="55"/>
      <c r="M1156" s="10"/>
      <c r="N1156" s="10"/>
      <c r="O1156" s="10"/>
      <c r="Q1156" s="10"/>
      <c r="R1156" s="10"/>
      <c r="S1156" s="10"/>
      <c r="U1156" s="10"/>
      <c r="V1156" s="10"/>
      <c r="W1156" s="10"/>
      <c r="Y1156" s="10"/>
      <c r="Z1156" s="10"/>
      <c r="AA1156" s="10"/>
    </row>
    <row r="1157" spans="1:27" ht="12.75">
      <c r="A1157" s="50">
        <v>38034</v>
      </c>
      <c r="B1157" s="51"/>
      <c r="C1157" s="51"/>
      <c r="E1157" s="10"/>
      <c r="F1157" s="10"/>
      <c r="G1157" s="10"/>
      <c r="I1157" s="10"/>
      <c r="J1157" s="10"/>
      <c r="K1157" s="55"/>
      <c r="M1157" s="10"/>
      <c r="N1157" s="10"/>
      <c r="O1157" s="10"/>
      <c r="Q1157" s="10"/>
      <c r="R1157" s="10"/>
      <c r="S1157" s="10"/>
      <c r="U1157" s="10"/>
      <c r="V1157" s="10"/>
      <c r="W1157" s="10"/>
      <c r="Y1157" s="10"/>
      <c r="Z1157" s="10"/>
      <c r="AA1157" s="10"/>
    </row>
    <row r="1158" spans="1:27" ht="12.75">
      <c r="A1158" s="50">
        <v>38035</v>
      </c>
      <c r="B1158" s="51"/>
      <c r="C1158" s="51"/>
      <c r="E1158" s="10"/>
      <c r="F1158" s="10"/>
      <c r="G1158" s="10"/>
      <c r="I1158" s="10"/>
      <c r="J1158" s="10"/>
      <c r="K1158" s="55"/>
      <c r="M1158" s="10"/>
      <c r="N1158" s="10"/>
      <c r="O1158" s="10"/>
      <c r="Q1158" s="10"/>
      <c r="R1158" s="10"/>
      <c r="S1158" s="10"/>
      <c r="U1158" s="10"/>
      <c r="V1158" s="10"/>
      <c r="W1158" s="10"/>
      <c r="Y1158" s="10"/>
      <c r="Z1158" s="10"/>
      <c r="AA1158" s="10"/>
    </row>
    <row r="1159" spans="1:27" ht="12.75">
      <c r="A1159" s="50">
        <v>38036</v>
      </c>
      <c r="B1159" s="51"/>
      <c r="C1159" s="51"/>
      <c r="E1159" s="10"/>
      <c r="F1159" s="10"/>
      <c r="G1159" s="10"/>
      <c r="I1159" s="10"/>
      <c r="J1159" s="10"/>
      <c r="K1159" s="55"/>
      <c r="M1159" s="10"/>
      <c r="N1159" s="10"/>
      <c r="O1159" s="10"/>
      <c r="Q1159" s="10"/>
      <c r="R1159" s="10"/>
      <c r="S1159" s="10"/>
      <c r="U1159" s="10"/>
      <c r="V1159" s="10"/>
      <c r="W1159" s="10"/>
      <c r="Y1159" s="10"/>
      <c r="Z1159" s="10"/>
      <c r="AA1159" s="10"/>
    </row>
    <row r="1160" spans="1:27" ht="12.75">
      <c r="A1160" s="50">
        <v>38037</v>
      </c>
      <c r="B1160" s="51"/>
      <c r="C1160" s="51"/>
      <c r="E1160" s="10"/>
      <c r="F1160" s="10"/>
      <c r="G1160" s="10"/>
      <c r="I1160" s="10"/>
      <c r="J1160" s="10"/>
      <c r="K1160" s="55"/>
      <c r="M1160" s="10"/>
      <c r="N1160" s="10"/>
      <c r="O1160" s="10"/>
      <c r="Q1160" s="10"/>
      <c r="R1160" s="10"/>
      <c r="S1160" s="10"/>
      <c r="U1160" s="10"/>
      <c r="V1160" s="10"/>
      <c r="W1160" s="10"/>
      <c r="Y1160" s="10"/>
      <c r="Z1160" s="10"/>
      <c r="AA1160" s="10"/>
    </row>
    <row r="1161" spans="1:27" ht="12.75">
      <c r="A1161" s="50">
        <v>38038</v>
      </c>
      <c r="B1161" s="51"/>
      <c r="C1161" s="51"/>
      <c r="E1161" s="10"/>
      <c r="F1161" s="10"/>
      <c r="G1161" s="10"/>
      <c r="I1161" s="10"/>
      <c r="J1161" s="10"/>
      <c r="K1161" s="55"/>
      <c r="M1161" s="10"/>
      <c r="N1161" s="10"/>
      <c r="O1161" s="10"/>
      <c r="Q1161" s="10"/>
      <c r="R1161" s="10"/>
      <c r="S1161" s="10"/>
      <c r="U1161" s="10"/>
      <c r="V1161" s="10"/>
      <c r="W1161" s="10"/>
      <c r="Y1161" s="10"/>
      <c r="Z1161" s="10"/>
      <c r="AA1161" s="10"/>
    </row>
    <row r="1162" spans="1:27" ht="12.75">
      <c r="A1162" s="50">
        <v>38039</v>
      </c>
      <c r="B1162" s="51"/>
      <c r="C1162" s="51"/>
      <c r="E1162" s="10"/>
      <c r="F1162" s="10"/>
      <c r="G1162" s="10"/>
      <c r="I1162" s="10"/>
      <c r="J1162" s="10"/>
      <c r="K1162" s="55"/>
      <c r="M1162" s="10"/>
      <c r="N1162" s="10"/>
      <c r="O1162" s="10"/>
      <c r="Q1162" s="10"/>
      <c r="R1162" s="10"/>
      <c r="S1162" s="10"/>
      <c r="U1162" s="10"/>
      <c r="V1162" s="10"/>
      <c r="W1162" s="10"/>
      <c r="Y1162" s="10"/>
      <c r="Z1162" s="10"/>
      <c r="AA1162" s="10"/>
    </row>
    <row r="1163" spans="1:27" ht="12.75">
      <c r="A1163" s="50">
        <v>38040</v>
      </c>
      <c r="B1163" s="51"/>
      <c r="C1163" s="51"/>
      <c r="E1163" s="10"/>
      <c r="F1163" s="10"/>
      <c r="G1163" s="10"/>
      <c r="I1163" s="10"/>
      <c r="J1163" s="10"/>
      <c r="K1163" s="55"/>
      <c r="M1163" s="10"/>
      <c r="N1163" s="10"/>
      <c r="O1163" s="10"/>
      <c r="Q1163" s="10"/>
      <c r="R1163" s="10"/>
      <c r="S1163" s="10"/>
      <c r="U1163" s="10"/>
      <c r="V1163" s="10"/>
      <c r="W1163" s="10"/>
      <c r="Y1163" s="10"/>
      <c r="Z1163" s="10"/>
      <c r="AA1163" s="10"/>
    </row>
    <row r="1164" spans="1:27" ht="12.75">
      <c r="A1164" s="50">
        <v>38041</v>
      </c>
      <c r="B1164" s="51"/>
      <c r="C1164" s="51"/>
      <c r="E1164" s="10"/>
      <c r="F1164" s="10"/>
      <c r="G1164" s="10"/>
      <c r="I1164" s="10"/>
      <c r="J1164" s="10"/>
      <c r="K1164" s="55"/>
      <c r="M1164" s="10"/>
      <c r="N1164" s="10"/>
      <c r="O1164" s="10"/>
      <c r="Q1164" s="10"/>
      <c r="R1164" s="10"/>
      <c r="S1164" s="10"/>
      <c r="U1164" s="10"/>
      <c r="V1164" s="10"/>
      <c r="W1164" s="10"/>
      <c r="Y1164" s="10"/>
      <c r="Z1164" s="10"/>
      <c r="AA1164" s="10"/>
    </row>
    <row r="1165" spans="1:27" ht="12.75">
      <c r="A1165" s="50">
        <v>38042</v>
      </c>
      <c r="B1165" s="51"/>
      <c r="C1165" s="51"/>
      <c r="E1165" s="10"/>
      <c r="F1165" s="10"/>
      <c r="G1165" s="10"/>
      <c r="I1165" s="10"/>
      <c r="J1165" s="10"/>
      <c r="K1165" s="55"/>
      <c r="M1165" s="10"/>
      <c r="N1165" s="10"/>
      <c r="O1165" s="10"/>
      <c r="Q1165" s="10"/>
      <c r="R1165" s="10"/>
      <c r="S1165" s="10"/>
      <c r="U1165" s="10"/>
      <c r="V1165" s="10"/>
      <c r="W1165" s="10"/>
      <c r="Y1165" s="10"/>
      <c r="Z1165" s="10"/>
      <c r="AA1165" s="10"/>
    </row>
    <row r="1166" spans="1:27" ht="12.75">
      <c r="A1166" s="50">
        <v>38043</v>
      </c>
      <c r="B1166" s="51"/>
      <c r="C1166" s="51"/>
      <c r="E1166" s="10"/>
      <c r="F1166" s="10"/>
      <c r="G1166" s="10"/>
      <c r="I1166" s="10"/>
      <c r="J1166" s="10"/>
      <c r="K1166" s="55"/>
      <c r="M1166" s="10"/>
      <c r="N1166" s="10"/>
      <c r="O1166" s="10"/>
      <c r="Q1166" s="10"/>
      <c r="R1166" s="10"/>
      <c r="S1166" s="10"/>
      <c r="U1166" s="10"/>
      <c r="V1166" s="10"/>
      <c r="W1166" s="10"/>
      <c r="Y1166" s="10"/>
      <c r="Z1166" s="10"/>
      <c r="AA1166" s="10"/>
    </row>
    <row r="1167" spans="1:27" ht="12.75">
      <c r="A1167" s="50">
        <v>38044</v>
      </c>
      <c r="B1167" s="51"/>
      <c r="C1167" s="51"/>
      <c r="E1167" s="10"/>
      <c r="F1167" s="10"/>
      <c r="G1167" s="10"/>
      <c r="I1167" s="10"/>
      <c r="J1167" s="10"/>
      <c r="K1167" s="55"/>
      <c r="M1167" s="10"/>
      <c r="N1167" s="10"/>
      <c r="O1167" s="10"/>
      <c r="Q1167" s="10"/>
      <c r="R1167" s="10"/>
      <c r="S1167" s="10"/>
      <c r="U1167" s="10"/>
      <c r="V1167" s="10"/>
      <c r="W1167" s="10"/>
      <c r="Y1167" s="10"/>
      <c r="Z1167" s="10"/>
      <c r="AA1167" s="10"/>
    </row>
    <row r="1168" spans="1:27" ht="12.75">
      <c r="A1168" s="50">
        <v>38045</v>
      </c>
      <c r="B1168" s="51"/>
      <c r="C1168" s="51"/>
      <c r="E1168" s="10"/>
      <c r="F1168" s="10"/>
      <c r="G1168" s="10"/>
      <c r="I1168" s="10"/>
      <c r="J1168" s="10"/>
      <c r="K1168" s="55"/>
      <c r="M1168" s="10"/>
      <c r="N1168" s="10"/>
      <c r="O1168" s="10"/>
      <c r="Q1168" s="10"/>
      <c r="R1168" s="10"/>
      <c r="S1168" s="10"/>
      <c r="U1168" s="10"/>
      <c r="V1168" s="10"/>
      <c r="W1168" s="10"/>
      <c r="Y1168" s="10"/>
      <c r="Z1168" s="10"/>
      <c r="AA1168" s="10"/>
    </row>
    <row r="1169" spans="1:27" ht="12.75">
      <c r="A1169" s="50">
        <v>38046</v>
      </c>
      <c r="B1169" s="51"/>
      <c r="C1169" s="51"/>
      <c r="E1169" s="10"/>
      <c r="F1169" s="10"/>
      <c r="G1169" s="10"/>
      <c r="I1169" s="10"/>
      <c r="J1169" s="10"/>
      <c r="K1169" s="55"/>
      <c r="M1169" s="10"/>
      <c r="N1169" s="10"/>
      <c r="O1169" s="10"/>
      <c r="Q1169" s="10"/>
      <c r="R1169" s="10"/>
      <c r="S1169" s="10"/>
      <c r="U1169" s="10"/>
      <c r="V1169" s="10"/>
      <c r="W1169" s="10"/>
      <c r="Y1169" s="10"/>
      <c r="Z1169" s="10"/>
      <c r="AA1169" s="10"/>
    </row>
    <row r="1170" spans="1:27" ht="12.75">
      <c r="A1170" s="50">
        <v>38047</v>
      </c>
      <c r="B1170" s="51"/>
      <c r="C1170" s="51"/>
      <c r="E1170" s="10"/>
      <c r="F1170" s="10"/>
      <c r="G1170" s="10"/>
      <c r="I1170" s="10"/>
      <c r="J1170" s="10"/>
      <c r="K1170" s="55"/>
      <c r="M1170" s="10"/>
      <c r="N1170" s="10"/>
      <c r="O1170" s="10"/>
      <c r="Q1170" s="10"/>
      <c r="R1170" s="10"/>
      <c r="S1170" s="10"/>
      <c r="U1170" s="10"/>
      <c r="V1170" s="10"/>
      <c r="W1170" s="10"/>
      <c r="Y1170" s="10"/>
      <c r="Z1170" s="10"/>
      <c r="AA1170" s="10"/>
    </row>
    <row r="1171" spans="1:27" ht="12.75">
      <c r="A1171" s="50">
        <v>38048</v>
      </c>
      <c r="B1171" s="51"/>
      <c r="C1171" s="51"/>
      <c r="E1171" s="10"/>
      <c r="F1171" s="10"/>
      <c r="G1171" s="10"/>
      <c r="I1171" s="10"/>
      <c r="J1171" s="10"/>
      <c r="K1171" s="55"/>
      <c r="M1171" s="10"/>
      <c r="N1171" s="10"/>
      <c r="O1171" s="10"/>
      <c r="Q1171" s="10"/>
      <c r="R1171" s="10"/>
      <c r="S1171" s="10"/>
      <c r="U1171" s="10"/>
      <c r="V1171" s="10"/>
      <c r="W1171" s="10"/>
      <c r="Y1171" s="10"/>
      <c r="Z1171" s="10"/>
      <c r="AA1171" s="10"/>
    </row>
    <row r="1172" spans="1:27" ht="12.75">
      <c r="A1172" s="50">
        <v>38049</v>
      </c>
      <c r="B1172" s="51"/>
      <c r="C1172" s="51"/>
      <c r="E1172" s="10"/>
      <c r="F1172" s="10"/>
      <c r="G1172" s="10"/>
      <c r="I1172" s="10"/>
      <c r="J1172" s="10"/>
      <c r="K1172" s="55"/>
      <c r="M1172" s="10"/>
      <c r="N1172" s="10"/>
      <c r="O1172" s="10"/>
      <c r="Q1172" s="10"/>
      <c r="R1172" s="10"/>
      <c r="S1172" s="10"/>
      <c r="U1172" s="10"/>
      <c r="V1172" s="10"/>
      <c r="W1172" s="10"/>
      <c r="Y1172" s="10"/>
      <c r="Z1172" s="10"/>
      <c r="AA1172" s="10"/>
    </row>
    <row r="1173" spans="1:27" ht="12.75">
      <c r="A1173" s="50">
        <v>38050</v>
      </c>
      <c r="B1173" s="51"/>
      <c r="C1173" s="51"/>
      <c r="E1173" s="10"/>
      <c r="F1173" s="10"/>
      <c r="G1173" s="10"/>
      <c r="I1173" s="10"/>
      <c r="J1173" s="10"/>
      <c r="K1173" s="55"/>
      <c r="M1173" s="10"/>
      <c r="N1173" s="10"/>
      <c r="O1173" s="10"/>
      <c r="Q1173" s="10"/>
      <c r="R1173" s="10"/>
      <c r="S1173" s="10"/>
      <c r="U1173" s="10"/>
      <c r="V1173" s="10"/>
      <c r="W1173" s="10"/>
      <c r="Y1173" s="10"/>
      <c r="Z1173" s="10"/>
      <c r="AA1173" s="10"/>
    </row>
    <row r="1174" spans="1:27" ht="12.75">
      <c r="A1174" s="50">
        <v>38051</v>
      </c>
      <c r="B1174" s="51"/>
      <c r="C1174" s="51"/>
      <c r="E1174" s="10"/>
      <c r="F1174" s="10"/>
      <c r="G1174" s="10"/>
      <c r="I1174" s="10"/>
      <c r="J1174" s="10"/>
      <c r="K1174" s="55"/>
      <c r="M1174" s="10"/>
      <c r="N1174" s="10"/>
      <c r="O1174" s="10"/>
      <c r="Q1174" s="10"/>
      <c r="R1174" s="10"/>
      <c r="S1174" s="10"/>
      <c r="U1174" s="10"/>
      <c r="V1174" s="10"/>
      <c r="W1174" s="10"/>
      <c r="Y1174" s="10"/>
      <c r="Z1174" s="10"/>
      <c r="AA1174" s="10"/>
    </row>
    <row r="1175" spans="1:27" ht="12.75">
      <c r="A1175" s="50">
        <v>38052</v>
      </c>
      <c r="B1175" s="51"/>
      <c r="C1175" s="51"/>
      <c r="E1175" s="10"/>
      <c r="F1175" s="10"/>
      <c r="G1175" s="10"/>
      <c r="I1175" s="10"/>
      <c r="J1175" s="10"/>
      <c r="K1175" s="55"/>
      <c r="M1175" s="10"/>
      <c r="N1175" s="10"/>
      <c r="O1175" s="10"/>
      <c r="Q1175" s="10"/>
      <c r="R1175" s="10"/>
      <c r="S1175" s="10"/>
      <c r="U1175" s="10"/>
      <c r="V1175" s="10"/>
      <c r="W1175" s="10"/>
      <c r="Y1175" s="10"/>
      <c r="Z1175" s="10"/>
      <c r="AA1175" s="10"/>
    </row>
    <row r="1176" spans="1:27" ht="12.75">
      <c r="A1176" s="50">
        <v>38053</v>
      </c>
      <c r="B1176" s="51"/>
      <c r="C1176" s="51"/>
      <c r="E1176" s="10"/>
      <c r="F1176" s="10"/>
      <c r="G1176" s="10"/>
      <c r="I1176" s="10"/>
      <c r="J1176" s="10"/>
      <c r="K1176" s="55"/>
      <c r="M1176" s="10"/>
      <c r="N1176" s="10"/>
      <c r="O1176" s="10"/>
      <c r="Q1176" s="10"/>
      <c r="R1176" s="10"/>
      <c r="S1176" s="10"/>
      <c r="U1176" s="10"/>
      <c r="V1176" s="10"/>
      <c r="W1176" s="10"/>
      <c r="Y1176" s="10"/>
      <c r="Z1176" s="10"/>
      <c r="AA1176" s="10"/>
    </row>
    <row r="1177" spans="1:27" ht="12.75">
      <c r="A1177" s="50">
        <v>38054</v>
      </c>
      <c r="B1177" s="51"/>
      <c r="C1177" s="51"/>
      <c r="E1177" s="10"/>
      <c r="F1177" s="10"/>
      <c r="G1177" s="10"/>
      <c r="I1177" s="10"/>
      <c r="J1177" s="10"/>
      <c r="K1177" s="55"/>
      <c r="M1177" s="10"/>
      <c r="N1177" s="10"/>
      <c r="O1177" s="10"/>
      <c r="Q1177" s="10"/>
      <c r="R1177" s="10"/>
      <c r="S1177" s="10"/>
      <c r="U1177" s="10"/>
      <c r="V1177" s="10"/>
      <c r="W1177" s="10"/>
      <c r="Y1177" s="10"/>
      <c r="Z1177" s="10"/>
      <c r="AA1177" s="10"/>
    </row>
    <row r="1178" spans="1:27" ht="12.75">
      <c r="A1178" s="50">
        <v>38055</v>
      </c>
      <c r="B1178" s="51"/>
      <c r="C1178" s="51"/>
      <c r="E1178" s="10"/>
      <c r="F1178" s="10"/>
      <c r="G1178" s="10"/>
      <c r="I1178" s="10"/>
      <c r="J1178" s="10"/>
      <c r="K1178" s="55"/>
      <c r="M1178" s="10"/>
      <c r="N1178" s="10"/>
      <c r="O1178" s="10"/>
      <c r="Q1178" s="10"/>
      <c r="R1178" s="10"/>
      <c r="S1178" s="10"/>
      <c r="U1178" s="10"/>
      <c r="V1178" s="10"/>
      <c r="W1178" s="10"/>
      <c r="Y1178" s="10"/>
      <c r="Z1178" s="10"/>
      <c r="AA1178" s="10"/>
    </row>
    <row r="1179" spans="1:27" ht="12.75">
      <c r="A1179" s="50">
        <v>38056</v>
      </c>
      <c r="B1179" s="51"/>
      <c r="C1179" s="51"/>
      <c r="E1179" s="10"/>
      <c r="F1179" s="10"/>
      <c r="G1179" s="10"/>
      <c r="I1179" s="10"/>
      <c r="J1179" s="10"/>
      <c r="K1179" s="55"/>
      <c r="M1179" s="10"/>
      <c r="N1179" s="10"/>
      <c r="O1179" s="10"/>
      <c r="Q1179" s="10"/>
      <c r="R1179" s="10"/>
      <c r="S1179" s="10"/>
      <c r="U1179" s="10"/>
      <c r="V1179" s="10"/>
      <c r="W1179" s="10"/>
      <c r="Y1179" s="10"/>
      <c r="Z1179" s="10"/>
      <c r="AA1179" s="10"/>
    </row>
    <row r="1180" spans="1:27" ht="12.75">
      <c r="A1180" s="50">
        <v>38057</v>
      </c>
      <c r="B1180" s="51"/>
      <c r="C1180" s="51"/>
      <c r="E1180" s="10"/>
      <c r="F1180" s="10"/>
      <c r="G1180" s="10"/>
      <c r="I1180" s="10"/>
      <c r="J1180" s="10"/>
      <c r="K1180" s="55"/>
      <c r="M1180" s="10"/>
      <c r="N1180" s="10"/>
      <c r="O1180" s="10"/>
      <c r="Q1180" s="10"/>
      <c r="R1180" s="10"/>
      <c r="S1180" s="10"/>
      <c r="U1180" s="10"/>
      <c r="V1180" s="10"/>
      <c r="W1180" s="10"/>
      <c r="Y1180" s="10"/>
      <c r="Z1180" s="10"/>
      <c r="AA1180" s="10"/>
    </row>
    <row r="1181" spans="1:27" ht="12.75">
      <c r="A1181" s="50">
        <v>38058</v>
      </c>
      <c r="B1181" s="51"/>
      <c r="C1181" s="51"/>
      <c r="E1181" s="10"/>
      <c r="F1181" s="10"/>
      <c r="G1181" s="10"/>
      <c r="I1181" s="10"/>
      <c r="J1181" s="10"/>
      <c r="K1181" s="55"/>
      <c r="M1181" s="10"/>
      <c r="N1181" s="10"/>
      <c r="O1181" s="10"/>
      <c r="Q1181" s="10"/>
      <c r="R1181" s="10"/>
      <c r="S1181" s="10"/>
      <c r="U1181" s="10"/>
      <c r="V1181" s="10"/>
      <c r="W1181" s="10"/>
      <c r="Y1181" s="10"/>
      <c r="Z1181" s="10"/>
      <c r="AA1181" s="10"/>
    </row>
    <row r="1182" spans="1:27" ht="12.75">
      <c r="A1182" s="50">
        <v>38059</v>
      </c>
      <c r="B1182" s="51"/>
      <c r="C1182" s="51"/>
      <c r="E1182" s="10"/>
      <c r="F1182" s="10"/>
      <c r="G1182" s="10"/>
      <c r="I1182" s="10"/>
      <c r="J1182" s="10"/>
      <c r="K1182" s="55"/>
      <c r="M1182" s="10"/>
      <c r="N1182" s="10"/>
      <c r="O1182" s="10"/>
      <c r="Q1182" s="10"/>
      <c r="R1182" s="10"/>
      <c r="S1182" s="10"/>
      <c r="U1182" s="10"/>
      <c r="V1182" s="10"/>
      <c r="W1182" s="10"/>
      <c r="Y1182" s="10"/>
      <c r="Z1182" s="10"/>
      <c r="AA1182" s="10"/>
    </row>
    <row r="1183" spans="1:27" ht="12.75">
      <c r="A1183" s="50">
        <v>38060</v>
      </c>
      <c r="B1183" s="51"/>
      <c r="C1183" s="51"/>
      <c r="E1183" s="10"/>
      <c r="F1183" s="10"/>
      <c r="G1183" s="10"/>
      <c r="I1183" s="10"/>
      <c r="J1183" s="10"/>
      <c r="K1183" s="55"/>
      <c r="M1183" s="10"/>
      <c r="N1183" s="10"/>
      <c r="O1183" s="10"/>
      <c r="Q1183" s="10"/>
      <c r="R1183" s="10"/>
      <c r="S1183" s="10"/>
      <c r="U1183" s="10"/>
      <c r="V1183" s="10"/>
      <c r="W1183" s="10"/>
      <c r="Y1183" s="10"/>
      <c r="Z1183" s="10"/>
      <c r="AA1183" s="10"/>
    </row>
    <row r="1184" spans="1:27" ht="12.75">
      <c r="A1184" s="50">
        <v>38061</v>
      </c>
      <c r="B1184" s="51"/>
      <c r="C1184" s="51"/>
      <c r="E1184" s="10"/>
      <c r="F1184" s="10"/>
      <c r="G1184" s="10"/>
      <c r="I1184" s="10"/>
      <c r="J1184" s="10"/>
      <c r="K1184" s="55"/>
      <c r="M1184" s="10"/>
      <c r="N1184" s="10"/>
      <c r="O1184" s="10"/>
      <c r="Q1184" s="10"/>
      <c r="R1184" s="10"/>
      <c r="S1184" s="10"/>
      <c r="U1184" s="10"/>
      <c r="V1184" s="10"/>
      <c r="W1184" s="10"/>
      <c r="Y1184" s="10"/>
      <c r="Z1184" s="10"/>
      <c r="AA1184" s="10"/>
    </row>
    <row r="1185" spans="1:27" ht="12.75">
      <c r="A1185" s="50">
        <v>38062</v>
      </c>
      <c r="B1185" s="51"/>
      <c r="C1185" s="51"/>
      <c r="E1185" s="10"/>
      <c r="F1185" s="10"/>
      <c r="G1185" s="10"/>
      <c r="I1185" s="10"/>
      <c r="J1185" s="10"/>
      <c r="K1185" s="55"/>
      <c r="M1185" s="10"/>
      <c r="N1185" s="10"/>
      <c r="O1185" s="10"/>
      <c r="Q1185" s="10"/>
      <c r="R1185" s="10"/>
      <c r="S1185" s="10"/>
      <c r="U1185" s="10"/>
      <c r="V1185" s="10"/>
      <c r="W1185" s="10"/>
      <c r="Y1185" s="10"/>
      <c r="Z1185" s="10"/>
      <c r="AA1185" s="10"/>
    </row>
    <row r="1186" spans="1:27" ht="12.75">
      <c r="A1186" s="50">
        <v>38063</v>
      </c>
      <c r="B1186" s="51"/>
      <c r="C1186" s="51"/>
      <c r="E1186" s="10"/>
      <c r="F1186" s="10"/>
      <c r="G1186" s="10"/>
      <c r="I1186" s="10"/>
      <c r="J1186" s="10"/>
      <c r="K1186" s="55"/>
      <c r="M1186" s="10"/>
      <c r="N1186" s="10"/>
      <c r="O1186" s="10"/>
      <c r="Q1186" s="10"/>
      <c r="R1186" s="10"/>
      <c r="S1186" s="10"/>
      <c r="U1186" s="10"/>
      <c r="V1186" s="10"/>
      <c r="W1186" s="10"/>
      <c r="Y1186" s="10"/>
      <c r="Z1186" s="10"/>
      <c r="AA1186" s="10"/>
    </row>
    <row r="1187" spans="1:27" ht="12.75">
      <c r="A1187" s="50">
        <v>38064</v>
      </c>
      <c r="B1187" s="51"/>
      <c r="C1187" s="51"/>
      <c r="E1187" s="10"/>
      <c r="F1187" s="10"/>
      <c r="G1187" s="10"/>
      <c r="I1187" s="10"/>
      <c r="J1187" s="10"/>
      <c r="K1187" s="55"/>
      <c r="M1187" s="10"/>
      <c r="N1187" s="10"/>
      <c r="O1187" s="10"/>
      <c r="Q1187" s="10"/>
      <c r="R1187" s="10"/>
      <c r="S1187" s="10"/>
      <c r="U1187" s="10"/>
      <c r="V1187" s="10"/>
      <c r="W1187" s="10"/>
      <c r="Y1187" s="10"/>
      <c r="Z1187" s="10"/>
      <c r="AA1187" s="10"/>
    </row>
    <row r="1188" spans="1:27" ht="12.75">
      <c r="A1188" s="50">
        <v>38065</v>
      </c>
      <c r="B1188" s="51"/>
      <c r="C1188" s="51"/>
      <c r="E1188" s="10"/>
      <c r="F1188" s="10"/>
      <c r="G1188" s="10"/>
      <c r="I1188" s="10"/>
      <c r="J1188" s="10"/>
      <c r="K1188" s="55"/>
      <c r="M1188" s="10"/>
      <c r="N1188" s="10"/>
      <c r="O1188" s="10"/>
      <c r="Q1188" s="10"/>
      <c r="R1188" s="10"/>
      <c r="S1188" s="10"/>
      <c r="U1188" s="10"/>
      <c r="V1188" s="10"/>
      <c r="W1188" s="10"/>
      <c r="Y1188" s="10"/>
      <c r="Z1188" s="10"/>
      <c r="AA1188" s="10"/>
    </row>
    <row r="1189" spans="1:27" ht="12.75">
      <c r="A1189" s="50">
        <v>38066</v>
      </c>
      <c r="B1189" s="51"/>
      <c r="C1189" s="51"/>
      <c r="E1189" s="10"/>
      <c r="F1189" s="10"/>
      <c r="G1189" s="10"/>
      <c r="I1189" s="10"/>
      <c r="J1189" s="10"/>
      <c r="K1189" s="55"/>
      <c r="M1189" s="10"/>
      <c r="N1189" s="10"/>
      <c r="O1189" s="10"/>
      <c r="Q1189" s="10"/>
      <c r="R1189" s="10"/>
      <c r="S1189" s="10"/>
      <c r="U1189" s="10"/>
      <c r="V1189" s="10"/>
      <c r="W1189" s="10"/>
      <c r="Y1189" s="10"/>
      <c r="Z1189" s="10"/>
      <c r="AA1189" s="10"/>
    </row>
    <row r="1190" spans="1:27" ht="12.75">
      <c r="A1190" s="50">
        <v>38067</v>
      </c>
      <c r="B1190" s="51"/>
      <c r="C1190" s="51"/>
      <c r="E1190" s="10"/>
      <c r="F1190" s="10"/>
      <c r="G1190" s="10"/>
      <c r="I1190" s="10"/>
      <c r="J1190" s="10"/>
      <c r="K1190" s="55"/>
      <c r="M1190" s="10"/>
      <c r="N1190" s="10"/>
      <c r="O1190" s="10"/>
      <c r="Q1190" s="10"/>
      <c r="R1190" s="10"/>
      <c r="S1190" s="10"/>
      <c r="U1190" s="10"/>
      <c r="V1190" s="10"/>
      <c r="W1190" s="10"/>
      <c r="Y1190" s="10"/>
      <c r="Z1190" s="10"/>
      <c r="AA1190" s="10"/>
    </row>
    <row r="1191" spans="1:27" ht="12.75">
      <c r="A1191" s="50">
        <v>38068</v>
      </c>
      <c r="B1191" s="51"/>
      <c r="C1191" s="51"/>
      <c r="E1191" s="10"/>
      <c r="F1191" s="10"/>
      <c r="G1191" s="10"/>
      <c r="I1191" s="10"/>
      <c r="J1191" s="10"/>
      <c r="K1191" s="55"/>
      <c r="M1191" s="10"/>
      <c r="N1191" s="10"/>
      <c r="O1191" s="10"/>
      <c r="Q1191" s="10"/>
      <c r="R1191" s="10"/>
      <c r="S1191" s="10"/>
      <c r="U1191" s="10"/>
      <c r="V1191" s="10"/>
      <c r="W1191" s="10"/>
      <c r="Y1191" s="10"/>
      <c r="Z1191" s="10"/>
      <c r="AA1191" s="10"/>
    </row>
    <row r="1192" spans="1:27" ht="12.75">
      <c r="A1192" s="50">
        <v>38069</v>
      </c>
      <c r="B1192" s="51"/>
      <c r="C1192" s="51"/>
      <c r="E1192" s="10"/>
      <c r="F1192" s="10"/>
      <c r="G1192" s="10"/>
      <c r="I1192" s="10"/>
      <c r="J1192" s="10"/>
      <c r="K1192" s="55"/>
      <c r="M1192" s="10"/>
      <c r="N1192" s="10"/>
      <c r="O1192" s="10"/>
      <c r="Q1192" s="10"/>
      <c r="R1192" s="10"/>
      <c r="S1192" s="10"/>
      <c r="U1192" s="10"/>
      <c r="V1192" s="10"/>
      <c r="W1192" s="10"/>
      <c r="Y1192" s="10"/>
      <c r="Z1192" s="10"/>
      <c r="AA1192" s="10"/>
    </row>
    <row r="1193" spans="1:27" ht="12.75">
      <c r="A1193" s="50">
        <v>38070</v>
      </c>
      <c r="B1193" s="51"/>
      <c r="C1193" s="51"/>
      <c r="E1193" s="10"/>
      <c r="F1193" s="10"/>
      <c r="G1193" s="10"/>
      <c r="I1193" s="10"/>
      <c r="J1193" s="10"/>
      <c r="K1193" s="55"/>
      <c r="M1193" s="10"/>
      <c r="N1193" s="10"/>
      <c r="O1193" s="10"/>
      <c r="Q1193" s="10"/>
      <c r="R1193" s="10"/>
      <c r="S1193" s="10"/>
      <c r="U1193" s="10"/>
      <c r="V1193" s="10"/>
      <c r="W1193" s="10"/>
      <c r="Y1193" s="10"/>
      <c r="Z1193" s="10"/>
      <c r="AA1193" s="10"/>
    </row>
    <row r="1194" spans="1:27" ht="12.75">
      <c r="A1194" s="50">
        <v>38071</v>
      </c>
      <c r="B1194" s="51"/>
      <c r="C1194" s="51"/>
      <c r="E1194" s="10"/>
      <c r="F1194" s="10"/>
      <c r="G1194" s="10"/>
      <c r="I1194" s="10"/>
      <c r="J1194" s="10"/>
      <c r="K1194" s="55"/>
      <c r="M1194" s="10"/>
      <c r="N1194" s="10"/>
      <c r="O1194" s="10"/>
      <c r="Q1194" s="10"/>
      <c r="R1194" s="10"/>
      <c r="S1194" s="10"/>
      <c r="U1194" s="10"/>
      <c r="V1194" s="10"/>
      <c r="W1194" s="10"/>
      <c r="Y1194" s="10"/>
      <c r="Z1194" s="10"/>
      <c r="AA1194" s="10"/>
    </row>
    <row r="1195" spans="1:27" ht="12.75">
      <c r="A1195" s="50">
        <v>38072</v>
      </c>
      <c r="B1195" s="51"/>
      <c r="C1195" s="51"/>
      <c r="E1195" s="10"/>
      <c r="F1195" s="10"/>
      <c r="G1195" s="10"/>
      <c r="I1195" s="10"/>
      <c r="J1195" s="10"/>
      <c r="K1195" s="55"/>
      <c r="M1195" s="10"/>
      <c r="N1195" s="10"/>
      <c r="O1195" s="10"/>
      <c r="Q1195" s="10"/>
      <c r="R1195" s="10"/>
      <c r="S1195" s="10"/>
      <c r="U1195" s="10"/>
      <c r="V1195" s="10"/>
      <c r="W1195" s="10"/>
      <c r="Y1195" s="10"/>
      <c r="Z1195" s="10"/>
      <c r="AA1195" s="10"/>
    </row>
    <row r="1196" spans="1:27" ht="12.75">
      <c r="A1196" s="50">
        <v>38073</v>
      </c>
      <c r="B1196" s="51"/>
      <c r="C1196" s="51"/>
      <c r="E1196" s="10"/>
      <c r="F1196" s="10"/>
      <c r="G1196" s="10"/>
      <c r="I1196" s="10"/>
      <c r="J1196" s="10"/>
      <c r="K1196" s="55"/>
      <c r="M1196" s="10"/>
      <c r="N1196" s="10"/>
      <c r="O1196" s="10"/>
      <c r="Q1196" s="10"/>
      <c r="R1196" s="10"/>
      <c r="S1196" s="10"/>
      <c r="U1196" s="10"/>
      <c r="V1196" s="10"/>
      <c r="W1196" s="10"/>
      <c r="Y1196" s="10"/>
      <c r="Z1196" s="10"/>
      <c r="AA1196" s="10"/>
    </row>
    <row r="1197" spans="1:27" ht="12.75">
      <c r="A1197" s="50">
        <v>38074</v>
      </c>
      <c r="B1197" s="51"/>
      <c r="C1197" s="51"/>
      <c r="E1197" s="10"/>
      <c r="F1197" s="10"/>
      <c r="G1197" s="10"/>
      <c r="I1197" s="10"/>
      <c r="J1197" s="10"/>
      <c r="K1197" s="55"/>
      <c r="M1197" s="10"/>
      <c r="N1197" s="10"/>
      <c r="O1197" s="10"/>
      <c r="Q1197" s="10"/>
      <c r="R1197" s="10"/>
      <c r="S1197" s="10"/>
      <c r="U1197" s="10"/>
      <c r="V1197" s="10"/>
      <c r="W1197" s="10"/>
      <c r="Y1197" s="10"/>
      <c r="Z1197" s="10"/>
      <c r="AA1197" s="10"/>
    </row>
    <row r="1198" spans="1:27" ht="12.75">
      <c r="A1198" s="50">
        <v>38075</v>
      </c>
      <c r="B1198" s="51"/>
      <c r="C1198" s="51"/>
      <c r="E1198" s="10"/>
      <c r="F1198" s="10"/>
      <c r="G1198" s="10"/>
      <c r="I1198" s="10"/>
      <c r="J1198" s="10"/>
      <c r="K1198" s="55"/>
      <c r="M1198" s="10"/>
      <c r="N1198" s="10"/>
      <c r="O1198" s="10"/>
      <c r="Q1198" s="10"/>
      <c r="R1198" s="10"/>
      <c r="S1198" s="10"/>
      <c r="U1198" s="10"/>
      <c r="V1198" s="10"/>
      <c r="W1198" s="10"/>
      <c r="Y1198" s="10"/>
      <c r="Z1198" s="10"/>
      <c r="AA1198" s="10"/>
    </row>
    <row r="1199" spans="1:27" ht="12.75">
      <c r="A1199" s="50">
        <v>38076</v>
      </c>
      <c r="B1199" s="51"/>
      <c r="C1199" s="51"/>
      <c r="E1199" s="10"/>
      <c r="F1199" s="10"/>
      <c r="G1199" s="10"/>
      <c r="I1199" s="10"/>
      <c r="J1199" s="10"/>
      <c r="K1199" s="55"/>
      <c r="M1199" s="10"/>
      <c r="N1199" s="10"/>
      <c r="O1199" s="10"/>
      <c r="Q1199" s="10"/>
      <c r="R1199" s="10"/>
      <c r="S1199" s="10"/>
      <c r="U1199" s="10"/>
      <c r="V1199" s="10"/>
      <c r="W1199" s="10"/>
      <c r="Y1199" s="10"/>
      <c r="Z1199" s="10"/>
      <c r="AA1199" s="10"/>
    </row>
    <row r="1200" spans="1:27" ht="12.75">
      <c r="A1200" s="50">
        <v>38077</v>
      </c>
      <c r="B1200" s="51"/>
      <c r="C1200" s="51"/>
      <c r="E1200" s="10"/>
      <c r="F1200" s="10"/>
      <c r="G1200" s="10"/>
      <c r="I1200" s="10"/>
      <c r="J1200" s="10"/>
      <c r="K1200" s="55"/>
      <c r="M1200" s="10"/>
      <c r="N1200" s="10"/>
      <c r="O1200" s="10"/>
      <c r="Q1200" s="10"/>
      <c r="R1200" s="10"/>
      <c r="S1200" s="10"/>
      <c r="U1200" s="10"/>
      <c r="V1200" s="10"/>
      <c r="W1200" s="10"/>
      <c r="Y1200" s="10"/>
      <c r="Z1200" s="10"/>
      <c r="AA1200" s="10"/>
    </row>
    <row r="1201" spans="1:27" ht="12.75">
      <c r="A1201" s="50">
        <v>38078</v>
      </c>
      <c r="B1201" s="51"/>
      <c r="C1201" s="51"/>
      <c r="E1201" s="10"/>
      <c r="F1201" s="10"/>
      <c r="G1201" s="10"/>
      <c r="I1201" s="10"/>
      <c r="J1201" s="10"/>
      <c r="K1201" s="55"/>
      <c r="M1201" s="10"/>
      <c r="N1201" s="10"/>
      <c r="O1201" s="10"/>
      <c r="Q1201" s="10"/>
      <c r="R1201" s="10"/>
      <c r="S1201" s="10"/>
      <c r="U1201" s="10"/>
      <c r="V1201" s="10"/>
      <c r="W1201" s="10"/>
      <c r="Y1201" s="10"/>
      <c r="Z1201" s="10"/>
      <c r="AA1201" s="10"/>
    </row>
    <row r="1202" spans="1:27" ht="12.75">
      <c r="A1202" s="50">
        <v>38079</v>
      </c>
      <c r="B1202" s="51"/>
      <c r="C1202" s="51"/>
      <c r="E1202" s="10"/>
      <c r="F1202" s="10"/>
      <c r="G1202" s="10"/>
      <c r="I1202" s="10"/>
      <c r="J1202" s="10"/>
      <c r="K1202" s="55"/>
      <c r="M1202" s="10"/>
      <c r="N1202" s="10"/>
      <c r="O1202" s="10"/>
      <c r="Q1202" s="10"/>
      <c r="R1202" s="10"/>
      <c r="S1202" s="10"/>
      <c r="U1202" s="10"/>
      <c r="V1202" s="10"/>
      <c r="W1202" s="10"/>
      <c r="Y1202" s="10"/>
      <c r="Z1202" s="10"/>
      <c r="AA1202" s="10"/>
    </row>
    <row r="1203" spans="1:27" ht="12.75">
      <c r="A1203" s="50">
        <v>38080</v>
      </c>
      <c r="B1203" s="51"/>
      <c r="C1203" s="51"/>
      <c r="E1203" s="10"/>
      <c r="F1203" s="10"/>
      <c r="G1203" s="10"/>
      <c r="I1203" s="10"/>
      <c r="J1203" s="10"/>
      <c r="K1203" s="55"/>
      <c r="M1203" s="10"/>
      <c r="N1203" s="10"/>
      <c r="O1203" s="10"/>
      <c r="Q1203" s="10"/>
      <c r="R1203" s="10"/>
      <c r="S1203" s="10"/>
      <c r="U1203" s="10"/>
      <c r="V1203" s="10"/>
      <c r="W1203" s="10"/>
      <c r="Y1203" s="10"/>
      <c r="Z1203" s="10"/>
      <c r="AA1203" s="10"/>
    </row>
    <row r="1204" spans="1:27" ht="12.75">
      <c r="A1204" s="50">
        <v>38081</v>
      </c>
      <c r="B1204" s="51"/>
      <c r="C1204" s="51"/>
      <c r="E1204" s="10"/>
      <c r="F1204" s="10"/>
      <c r="G1204" s="10"/>
      <c r="I1204" s="10"/>
      <c r="J1204" s="10"/>
      <c r="K1204" s="55"/>
      <c r="M1204" s="10"/>
      <c r="N1204" s="10"/>
      <c r="O1204" s="10"/>
      <c r="Q1204" s="10"/>
      <c r="R1204" s="10"/>
      <c r="S1204" s="10"/>
      <c r="U1204" s="10"/>
      <c r="V1204" s="10"/>
      <c r="W1204" s="10"/>
      <c r="Y1204" s="10"/>
      <c r="Z1204" s="10"/>
      <c r="AA1204" s="10"/>
    </row>
    <row r="1205" spans="1:27" ht="12.75">
      <c r="A1205" s="50">
        <v>38082</v>
      </c>
      <c r="B1205" s="51"/>
      <c r="C1205" s="51"/>
      <c r="E1205" s="10"/>
      <c r="F1205" s="10"/>
      <c r="G1205" s="10"/>
      <c r="I1205" s="10"/>
      <c r="J1205" s="10"/>
      <c r="K1205" s="55"/>
      <c r="M1205" s="10"/>
      <c r="N1205" s="10"/>
      <c r="O1205" s="10"/>
      <c r="Q1205" s="10"/>
      <c r="R1205" s="10"/>
      <c r="S1205" s="10"/>
      <c r="U1205" s="10"/>
      <c r="V1205" s="10"/>
      <c r="W1205" s="10"/>
      <c r="Y1205" s="10"/>
      <c r="Z1205" s="10"/>
      <c r="AA1205" s="10"/>
    </row>
    <row r="1206" spans="1:27" ht="12.75">
      <c r="A1206" s="50">
        <v>38083</v>
      </c>
      <c r="B1206" s="51"/>
      <c r="C1206" s="51"/>
      <c r="E1206" s="10"/>
      <c r="F1206" s="10"/>
      <c r="G1206" s="10"/>
      <c r="I1206" s="10"/>
      <c r="J1206" s="10"/>
      <c r="K1206" s="55"/>
      <c r="M1206" s="10"/>
      <c r="N1206" s="10"/>
      <c r="O1206" s="10"/>
      <c r="Q1206" s="10"/>
      <c r="R1206" s="10"/>
      <c r="S1206" s="10"/>
      <c r="U1206" s="10"/>
      <c r="V1206" s="10"/>
      <c r="W1206" s="10"/>
      <c r="Y1206" s="10"/>
      <c r="Z1206" s="10"/>
      <c r="AA1206" s="10"/>
    </row>
    <row r="1207" spans="1:27" ht="12.75">
      <c r="A1207" s="50">
        <v>38084</v>
      </c>
      <c r="B1207" s="51"/>
      <c r="C1207" s="51"/>
      <c r="E1207" s="10"/>
      <c r="F1207" s="10"/>
      <c r="G1207" s="10"/>
      <c r="I1207" s="10"/>
      <c r="J1207" s="10"/>
      <c r="K1207" s="55"/>
      <c r="M1207" s="10"/>
      <c r="N1207" s="10"/>
      <c r="O1207" s="10"/>
      <c r="Q1207" s="10"/>
      <c r="R1207" s="10"/>
      <c r="S1207" s="10"/>
      <c r="U1207" s="10"/>
      <c r="V1207" s="10"/>
      <c r="W1207" s="10"/>
      <c r="Y1207" s="10"/>
      <c r="Z1207" s="10"/>
      <c r="AA1207" s="10"/>
    </row>
    <row r="1208" spans="1:27" ht="12.75">
      <c r="A1208" s="50">
        <v>38085</v>
      </c>
      <c r="B1208" s="51"/>
      <c r="C1208" s="51"/>
      <c r="E1208" s="10"/>
      <c r="F1208" s="10"/>
      <c r="G1208" s="10"/>
      <c r="I1208" s="10"/>
      <c r="J1208" s="10"/>
      <c r="K1208" s="55"/>
      <c r="M1208" s="10"/>
      <c r="N1208" s="10"/>
      <c r="O1208" s="10"/>
      <c r="Q1208" s="10"/>
      <c r="R1208" s="10"/>
      <c r="S1208" s="10"/>
      <c r="U1208" s="10"/>
      <c r="V1208" s="10"/>
      <c r="W1208" s="10"/>
      <c r="Y1208" s="10"/>
      <c r="Z1208" s="10"/>
      <c r="AA1208" s="10"/>
    </row>
    <row r="1209" spans="1:27" ht="12.75">
      <c r="A1209" s="50">
        <v>38086</v>
      </c>
      <c r="B1209" s="51"/>
      <c r="C1209" s="51"/>
      <c r="E1209" s="10"/>
      <c r="F1209" s="10"/>
      <c r="G1209" s="10"/>
      <c r="I1209" s="10"/>
      <c r="J1209" s="10"/>
      <c r="K1209" s="55"/>
      <c r="M1209" s="10"/>
      <c r="N1209" s="10"/>
      <c r="O1209" s="10"/>
      <c r="Q1209" s="10"/>
      <c r="R1209" s="10"/>
      <c r="S1209" s="10"/>
      <c r="U1209" s="10"/>
      <c r="V1209" s="10"/>
      <c r="W1209" s="10"/>
      <c r="Y1209" s="10"/>
      <c r="Z1209" s="10"/>
      <c r="AA1209" s="10"/>
    </row>
    <row r="1210" spans="1:11" ht="12.75">
      <c r="A1210" s="50">
        <v>38087</v>
      </c>
      <c r="B1210" s="51"/>
      <c r="C1210" s="51"/>
      <c r="K1210" s="57"/>
    </row>
    <row r="1211" spans="1:11" ht="12.75">
      <c r="A1211" s="50">
        <v>38088</v>
      </c>
      <c r="B1211" s="51"/>
      <c r="C1211" s="51"/>
      <c r="K1211" s="57"/>
    </row>
    <row r="1212" spans="1:11" ht="12.75">
      <c r="A1212" s="50">
        <v>38089</v>
      </c>
      <c r="B1212" s="51"/>
      <c r="C1212" s="51"/>
      <c r="K1212" s="57"/>
    </row>
    <row r="1213" spans="1:11" ht="12.75">
      <c r="A1213" s="50">
        <v>38090</v>
      </c>
      <c r="B1213" s="51"/>
      <c r="C1213" s="51"/>
      <c r="K1213" s="57"/>
    </row>
    <row r="1214" spans="1:11" ht="12.75">
      <c r="A1214" s="50">
        <v>38091</v>
      </c>
      <c r="B1214" s="51"/>
      <c r="C1214" s="51"/>
      <c r="K1214" s="57"/>
    </row>
    <row r="1215" spans="1:11" ht="12.75">
      <c r="A1215" s="50">
        <v>38092</v>
      </c>
      <c r="B1215" s="51"/>
      <c r="C1215" s="51"/>
      <c r="K1215" s="57"/>
    </row>
    <row r="1216" spans="1:11" ht="12.75">
      <c r="A1216" s="50">
        <v>38093</v>
      </c>
      <c r="B1216" s="51"/>
      <c r="C1216" s="51"/>
      <c r="K1216" s="57"/>
    </row>
    <row r="1217" spans="1:11" ht="12.75">
      <c r="A1217" s="50">
        <v>38094</v>
      </c>
      <c r="B1217" s="51"/>
      <c r="C1217" s="51"/>
      <c r="K1217" s="57"/>
    </row>
    <row r="1218" spans="1:11" ht="12.75">
      <c r="A1218" s="50">
        <v>38095</v>
      </c>
      <c r="B1218" s="51"/>
      <c r="C1218" s="51"/>
      <c r="K1218" s="57"/>
    </row>
    <row r="1219" spans="1:11" ht="12.75">
      <c r="A1219" s="50">
        <v>38096</v>
      </c>
      <c r="B1219" s="51"/>
      <c r="C1219" s="51"/>
      <c r="K1219" s="57"/>
    </row>
    <row r="1220" spans="1:11" ht="12.75">
      <c r="A1220" s="50">
        <v>38097</v>
      </c>
      <c r="B1220" s="51"/>
      <c r="C1220" s="51"/>
      <c r="K1220" s="57"/>
    </row>
    <row r="1221" spans="1:11" ht="12.75">
      <c r="A1221" s="50">
        <v>38098</v>
      </c>
      <c r="B1221" s="51"/>
      <c r="C1221" s="51"/>
      <c r="K1221" s="57"/>
    </row>
    <row r="1222" spans="1:11" ht="12.75">
      <c r="A1222" s="50">
        <v>38099</v>
      </c>
      <c r="B1222" s="51"/>
      <c r="C1222" s="51"/>
      <c r="K1222" s="57"/>
    </row>
    <row r="1223" spans="1:11" ht="12.75">
      <c r="A1223" s="50">
        <v>38100</v>
      </c>
      <c r="B1223" s="51"/>
      <c r="C1223" s="51"/>
      <c r="K1223" s="57"/>
    </row>
    <row r="1224" spans="1:11" ht="12.75">
      <c r="A1224" s="50">
        <v>38101</v>
      </c>
      <c r="B1224" s="51"/>
      <c r="C1224" s="51"/>
      <c r="K1224" s="57"/>
    </row>
    <row r="1225" spans="1:11" ht="12.75">
      <c r="A1225" s="50">
        <v>38102</v>
      </c>
      <c r="B1225" s="51"/>
      <c r="C1225" s="51"/>
      <c r="K1225" s="57"/>
    </row>
    <row r="1226" spans="1:11" ht="12.75">
      <c r="A1226" s="50">
        <v>38103</v>
      </c>
      <c r="B1226" s="51"/>
      <c r="C1226" s="51"/>
      <c r="K1226" s="57"/>
    </row>
    <row r="1227" spans="1:11" ht="12.75">
      <c r="A1227" s="50">
        <v>38104</v>
      </c>
      <c r="B1227" s="51"/>
      <c r="C1227" s="51"/>
      <c r="K1227" s="57"/>
    </row>
    <row r="1228" spans="1:11" ht="12.75">
      <c r="A1228" s="50">
        <v>38105</v>
      </c>
      <c r="B1228" s="51"/>
      <c r="C1228" s="51"/>
      <c r="K1228" s="57"/>
    </row>
    <row r="1229" spans="1:11" ht="12.75">
      <c r="A1229" s="50">
        <v>38106</v>
      </c>
      <c r="B1229" s="51"/>
      <c r="C1229" s="51"/>
      <c r="K1229" s="57"/>
    </row>
    <row r="1230" spans="1:11" ht="12.75">
      <c r="A1230" s="50">
        <v>38107</v>
      </c>
      <c r="B1230" s="51"/>
      <c r="C1230" s="51"/>
      <c r="K1230" s="57"/>
    </row>
    <row r="1231" spans="1:11" ht="12.75">
      <c r="A1231" s="50">
        <v>38108</v>
      </c>
      <c r="B1231" s="51"/>
      <c r="C1231" s="51"/>
      <c r="K1231" s="57"/>
    </row>
    <row r="1232" spans="1:11" ht="12.75">
      <c r="A1232" s="50">
        <v>38109</v>
      </c>
      <c r="B1232" s="51"/>
      <c r="C1232" s="51"/>
      <c r="K1232" s="57"/>
    </row>
    <row r="1233" spans="1:11" ht="12.75">
      <c r="A1233" s="50">
        <v>38110</v>
      </c>
      <c r="B1233" s="51"/>
      <c r="C1233" s="51"/>
      <c r="K1233" s="57"/>
    </row>
    <row r="1234" spans="1:11" ht="12.75">
      <c r="A1234" s="50">
        <v>38111</v>
      </c>
      <c r="B1234" s="51"/>
      <c r="C1234" s="51"/>
      <c r="K1234" s="57"/>
    </row>
    <row r="1235" spans="1:11" ht="12.75">
      <c r="A1235" s="50">
        <v>38112</v>
      </c>
      <c r="B1235" s="51"/>
      <c r="C1235" s="51"/>
      <c r="K1235" s="57"/>
    </row>
    <row r="1236" spans="1:11" ht="12.75">
      <c r="A1236" s="50">
        <v>38113</v>
      </c>
      <c r="B1236" s="51"/>
      <c r="C1236" s="51"/>
      <c r="K1236" s="57"/>
    </row>
    <row r="1237" spans="1:11" ht="12.75">
      <c r="A1237" s="50">
        <v>38114</v>
      </c>
      <c r="B1237" s="51"/>
      <c r="C1237" s="51"/>
      <c r="K1237" s="57"/>
    </row>
    <row r="1238" spans="1:11" ht="12.75">
      <c r="A1238" s="50">
        <v>38115</v>
      </c>
      <c r="B1238" s="51"/>
      <c r="C1238" s="51"/>
      <c r="K1238" s="57"/>
    </row>
    <row r="1239" spans="1:11" ht="12.75">
      <c r="A1239" s="50">
        <v>38116</v>
      </c>
      <c r="B1239" s="51"/>
      <c r="C1239" s="51"/>
      <c r="K1239" s="57"/>
    </row>
    <row r="1240" spans="1:11" ht="12.75">
      <c r="A1240" s="50">
        <v>38117</v>
      </c>
      <c r="B1240" s="51"/>
      <c r="C1240" s="51"/>
      <c r="K1240" s="57"/>
    </row>
    <row r="1241" spans="1:11" ht="12.75">
      <c r="A1241" s="50">
        <v>38118</v>
      </c>
      <c r="B1241" s="51"/>
      <c r="C1241" s="51"/>
      <c r="K1241" s="57"/>
    </row>
    <row r="1242" spans="1:11" ht="12.75">
      <c r="A1242" s="50">
        <v>38119</v>
      </c>
      <c r="B1242" s="51"/>
      <c r="C1242" s="51"/>
      <c r="K1242" s="57"/>
    </row>
    <row r="1243" spans="1:11" ht="12.75">
      <c r="A1243" s="50">
        <v>38120</v>
      </c>
      <c r="B1243" s="51"/>
      <c r="C1243" s="51"/>
      <c r="K1243" s="57"/>
    </row>
    <row r="1244" spans="1:11" ht="12.75">
      <c r="A1244" s="50">
        <v>38121</v>
      </c>
      <c r="B1244" s="51"/>
      <c r="C1244" s="51"/>
      <c r="K1244" s="57"/>
    </row>
    <row r="1245" spans="1:11" ht="12.75">
      <c r="A1245" s="50">
        <v>38122</v>
      </c>
      <c r="B1245" s="51"/>
      <c r="C1245" s="51"/>
      <c r="K1245" s="57"/>
    </row>
    <row r="1246" spans="1:11" ht="12.75">
      <c r="A1246" s="50">
        <v>38123</v>
      </c>
      <c r="B1246" s="51"/>
      <c r="C1246" s="51"/>
      <c r="K1246" s="57"/>
    </row>
    <row r="1247" spans="1:11" ht="12.75">
      <c r="A1247" s="50">
        <v>38124</v>
      </c>
      <c r="B1247" s="51"/>
      <c r="C1247" s="51"/>
      <c r="K1247" s="57"/>
    </row>
    <row r="1248" spans="1:11" ht="12.75">
      <c r="A1248" s="50">
        <v>38125</v>
      </c>
      <c r="B1248" s="51"/>
      <c r="C1248" s="51"/>
      <c r="K1248" s="57"/>
    </row>
    <row r="1249" spans="1:11" ht="12.75">
      <c r="A1249" s="50">
        <v>38126</v>
      </c>
      <c r="B1249" s="51"/>
      <c r="C1249" s="51"/>
      <c r="K1249" s="57"/>
    </row>
    <row r="1250" spans="1:11" ht="12.75">
      <c r="A1250" s="50">
        <v>38127</v>
      </c>
      <c r="B1250" s="51"/>
      <c r="C1250" s="51"/>
      <c r="K1250" s="57"/>
    </row>
    <row r="1251" spans="1:11" ht="12.75">
      <c r="A1251" s="50">
        <v>38128</v>
      </c>
      <c r="B1251" s="51"/>
      <c r="C1251" s="51"/>
      <c r="K1251" s="57"/>
    </row>
    <row r="1252" spans="1:11" ht="12.75">
      <c r="A1252" s="50">
        <v>38129</v>
      </c>
      <c r="B1252" s="51"/>
      <c r="C1252" s="51"/>
      <c r="K1252" s="57"/>
    </row>
    <row r="1253" spans="1:11" ht="12.75">
      <c r="A1253" s="50">
        <v>38130</v>
      </c>
      <c r="B1253" s="51"/>
      <c r="C1253" s="51"/>
      <c r="K1253" s="57"/>
    </row>
    <row r="1254" spans="1:11" ht="12.75">
      <c r="A1254" s="50">
        <v>38131</v>
      </c>
      <c r="B1254" s="51"/>
      <c r="C1254" s="51"/>
      <c r="K1254" s="57"/>
    </row>
    <row r="1255" spans="1:11" ht="12.75">
      <c r="A1255" s="50">
        <v>38132</v>
      </c>
      <c r="B1255" s="51"/>
      <c r="C1255" s="51"/>
      <c r="K1255" s="57"/>
    </row>
    <row r="1256" spans="1:11" ht="12.75">
      <c r="A1256" s="50">
        <v>38133</v>
      </c>
      <c r="B1256" s="51"/>
      <c r="C1256" s="51"/>
      <c r="K1256" s="57"/>
    </row>
    <row r="1257" spans="1:11" ht="12.75">
      <c r="A1257" s="50">
        <v>38134</v>
      </c>
      <c r="B1257" s="51"/>
      <c r="C1257" s="51"/>
      <c r="K1257" s="57"/>
    </row>
    <row r="1258" spans="1:11" ht="12.75">
      <c r="A1258" s="50">
        <v>38135</v>
      </c>
      <c r="B1258" s="51"/>
      <c r="C1258" s="51"/>
      <c r="K1258" s="57"/>
    </row>
    <row r="1259" spans="1:11" ht="12.75">
      <c r="A1259" s="50">
        <v>38136</v>
      </c>
      <c r="B1259" s="51"/>
      <c r="C1259" s="51"/>
      <c r="K1259" s="57"/>
    </row>
    <row r="1260" spans="1:11" ht="12.75">
      <c r="A1260" s="50">
        <v>38137</v>
      </c>
      <c r="B1260" s="51"/>
      <c r="C1260" s="51"/>
      <c r="K1260" s="57"/>
    </row>
    <row r="1261" spans="1:11" ht="12.75">
      <c r="A1261" s="50">
        <v>38138</v>
      </c>
      <c r="B1261" s="51"/>
      <c r="C1261" s="51"/>
      <c r="K1261" s="57"/>
    </row>
    <row r="1262" spans="1:11" ht="12.75">
      <c r="A1262" s="50">
        <v>38139</v>
      </c>
      <c r="B1262" s="51"/>
      <c r="C1262" s="51"/>
      <c r="K1262" s="57"/>
    </row>
    <row r="1263" spans="1:11" ht="12.75">
      <c r="A1263" s="50">
        <v>38140</v>
      </c>
      <c r="B1263" s="51"/>
      <c r="C1263" s="51"/>
      <c r="K1263" s="57"/>
    </row>
    <row r="1264" spans="1:11" ht="12.75">
      <c r="A1264" s="50">
        <v>38141</v>
      </c>
      <c r="B1264" s="51"/>
      <c r="C1264" s="51"/>
      <c r="K1264" s="57"/>
    </row>
    <row r="1265" spans="1:11" ht="12.75">
      <c r="A1265" s="50">
        <v>38142</v>
      </c>
      <c r="B1265" s="51"/>
      <c r="C1265" s="51"/>
      <c r="K1265" s="57"/>
    </row>
    <row r="1266" spans="1:11" ht="12.75">
      <c r="A1266" s="50">
        <v>38143</v>
      </c>
      <c r="B1266" s="51"/>
      <c r="C1266" s="51"/>
      <c r="K1266" s="57"/>
    </row>
    <row r="1267" spans="1:11" ht="12.75">
      <c r="A1267" s="50">
        <v>38144</v>
      </c>
      <c r="B1267" s="51"/>
      <c r="C1267" s="51"/>
      <c r="K1267" s="57"/>
    </row>
    <row r="1268" spans="1:11" ht="12.75">
      <c r="A1268" s="50">
        <v>38145</v>
      </c>
      <c r="B1268" s="51"/>
      <c r="C1268" s="51"/>
      <c r="K1268" s="57"/>
    </row>
    <row r="1269" spans="1:11" ht="12.75">
      <c r="A1269" s="50">
        <v>38146</v>
      </c>
      <c r="B1269" s="51"/>
      <c r="C1269" s="51"/>
      <c r="K1269" s="57"/>
    </row>
    <row r="1270" spans="1:11" ht="12.75">
      <c r="A1270" s="50">
        <v>38147</v>
      </c>
      <c r="B1270" s="51"/>
      <c r="C1270" s="51"/>
      <c r="K1270" s="57"/>
    </row>
    <row r="1271" spans="1:11" ht="12.75">
      <c r="A1271" s="50">
        <v>38148</v>
      </c>
      <c r="B1271" s="51"/>
      <c r="C1271" s="51"/>
      <c r="K1271" s="57"/>
    </row>
    <row r="1272" spans="1:11" ht="12.75">
      <c r="A1272" s="50">
        <v>38149</v>
      </c>
      <c r="B1272" s="51"/>
      <c r="C1272" s="51"/>
      <c r="K1272" s="57"/>
    </row>
    <row r="1273" spans="1:11" ht="12.75">
      <c r="A1273" s="50">
        <v>38150</v>
      </c>
      <c r="B1273" s="51"/>
      <c r="C1273" s="51"/>
      <c r="K1273" s="57"/>
    </row>
    <row r="1274" spans="1:11" ht="12.75">
      <c r="A1274" s="50">
        <v>38151</v>
      </c>
      <c r="B1274" s="51"/>
      <c r="C1274" s="51"/>
      <c r="K1274" s="57"/>
    </row>
    <row r="1275" spans="1:11" ht="12.75">
      <c r="A1275" s="50">
        <v>38152</v>
      </c>
      <c r="B1275" s="51"/>
      <c r="C1275" s="51"/>
      <c r="K1275" s="57"/>
    </row>
    <row r="1276" spans="1:11" ht="12.75">
      <c r="A1276" s="50">
        <v>38153</v>
      </c>
      <c r="B1276" s="51"/>
      <c r="C1276" s="51"/>
      <c r="K1276" s="57"/>
    </row>
    <row r="1277" spans="1:11" ht="12.75">
      <c r="A1277" s="50">
        <v>38154</v>
      </c>
      <c r="B1277" s="51"/>
      <c r="C1277" s="51"/>
      <c r="K1277" s="57"/>
    </row>
    <row r="1278" spans="1:11" ht="12.75">
      <c r="A1278" s="50">
        <v>38155</v>
      </c>
      <c r="B1278" s="51"/>
      <c r="C1278" s="51"/>
      <c r="K1278" s="57"/>
    </row>
    <row r="1279" spans="1:11" ht="12.75">
      <c r="A1279" s="50">
        <v>38156</v>
      </c>
      <c r="B1279" s="51"/>
      <c r="C1279" s="51"/>
      <c r="K1279" s="57"/>
    </row>
    <row r="1280" spans="1:11" ht="12.75">
      <c r="A1280" s="50">
        <v>38157</v>
      </c>
      <c r="B1280" s="51"/>
      <c r="C1280" s="51"/>
      <c r="K1280" s="57"/>
    </row>
    <row r="1281" spans="1:11" ht="12.75">
      <c r="A1281" s="50">
        <v>38158</v>
      </c>
      <c r="B1281" s="51"/>
      <c r="C1281" s="51"/>
      <c r="K1281" s="57"/>
    </row>
    <row r="1282" spans="1:11" ht="12.75">
      <c r="A1282" s="50">
        <v>38159</v>
      </c>
      <c r="B1282" s="51"/>
      <c r="C1282" s="51"/>
      <c r="K1282" s="57"/>
    </row>
    <row r="1283" spans="1:11" ht="12.75">
      <c r="A1283" s="50">
        <v>38160</v>
      </c>
      <c r="B1283" s="51"/>
      <c r="C1283" s="51"/>
      <c r="K1283" s="57"/>
    </row>
    <row r="1284" spans="1:11" ht="12.75">
      <c r="A1284" s="50">
        <v>38161</v>
      </c>
      <c r="B1284" s="51"/>
      <c r="C1284" s="51"/>
      <c r="K1284" s="57"/>
    </row>
    <row r="1285" spans="1:11" ht="12.75">
      <c r="A1285" s="50">
        <v>38162</v>
      </c>
      <c r="B1285" s="51"/>
      <c r="C1285" s="51"/>
      <c r="K1285" s="57"/>
    </row>
    <row r="1286" spans="1:11" ht="12.75">
      <c r="A1286" s="50">
        <v>38163</v>
      </c>
      <c r="B1286" s="51"/>
      <c r="C1286" s="51"/>
      <c r="K1286" s="57"/>
    </row>
    <row r="1287" spans="1:11" ht="12.75">
      <c r="A1287" s="50">
        <v>38164</v>
      </c>
      <c r="B1287" s="51"/>
      <c r="C1287" s="51"/>
      <c r="K1287" s="57"/>
    </row>
    <row r="1288" spans="1:11" ht="12.75">
      <c r="A1288" s="50">
        <v>38165</v>
      </c>
      <c r="B1288" s="51"/>
      <c r="C1288" s="51"/>
      <c r="K1288" s="57"/>
    </row>
    <row r="1289" spans="1:11" ht="12.75">
      <c r="A1289" s="50">
        <v>38166</v>
      </c>
      <c r="B1289" s="51"/>
      <c r="C1289" s="51"/>
      <c r="K1289" s="57"/>
    </row>
    <row r="1290" spans="1:11" ht="12.75">
      <c r="A1290" s="50">
        <v>38167</v>
      </c>
      <c r="B1290" s="51"/>
      <c r="C1290" s="51"/>
      <c r="K1290" s="57"/>
    </row>
    <row r="1291" spans="1:11" ht="12.75">
      <c r="A1291" s="50">
        <v>38168</v>
      </c>
      <c r="B1291" s="51"/>
      <c r="C1291" s="51"/>
      <c r="K1291" s="57"/>
    </row>
    <row r="1292" spans="1:11" ht="12.75">
      <c r="A1292" s="50">
        <v>38169</v>
      </c>
      <c r="B1292" s="51"/>
      <c r="C1292" s="51"/>
      <c r="K1292" s="57"/>
    </row>
    <row r="1293" spans="1:11" ht="12.75">
      <c r="A1293" s="50">
        <v>38170</v>
      </c>
      <c r="B1293" s="51"/>
      <c r="C1293" s="51"/>
      <c r="K1293" s="57"/>
    </row>
    <row r="1294" spans="1:11" ht="12.75">
      <c r="A1294" s="50">
        <v>38171</v>
      </c>
      <c r="B1294" s="51"/>
      <c r="C1294" s="51"/>
      <c r="K1294" s="57"/>
    </row>
    <row r="1295" spans="1:11" ht="12.75">
      <c r="A1295" s="50">
        <v>38172</v>
      </c>
      <c r="B1295" s="51"/>
      <c r="C1295" s="51"/>
      <c r="K1295" s="57"/>
    </row>
    <row r="1296" spans="1:11" ht="12.75">
      <c r="A1296" s="50">
        <v>38173</v>
      </c>
      <c r="B1296" s="51"/>
      <c r="C1296" s="51"/>
      <c r="K1296" s="57"/>
    </row>
    <row r="1297" spans="1:11" ht="12.75">
      <c r="A1297" s="50">
        <v>38174</v>
      </c>
      <c r="B1297" s="51"/>
      <c r="C1297" s="51"/>
      <c r="K1297" s="57"/>
    </row>
    <row r="1298" spans="1:11" ht="12.75">
      <c r="A1298" s="50">
        <v>38175</v>
      </c>
      <c r="B1298" s="51"/>
      <c r="C1298" s="51"/>
      <c r="K1298" s="57"/>
    </row>
    <row r="1299" spans="1:11" ht="12.75">
      <c r="A1299" s="50">
        <v>38176</v>
      </c>
      <c r="B1299" s="51"/>
      <c r="C1299" s="51"/>
      <c r="K1299" s="57"/>
    </row>
    <row r="1300" spans="1:11" ht="12.75">
      <c r="A1300" s="50">
        <v>38177</v>
      </c>
      <c r="B1300" s="51"/>
      <c r="C1300" s="51"/>
      <c r="K1300" s="57"/>
    </row>
    <row r="1301" spans="1:11" ht="12.75">
      <c r="A1301" s="50">
        <v>38178</v>
      </c>
      <c r="B1301" s="51"/>
      <c r="C1301" s="51"/>
      <c r="K1301" s="57"/>
    </row>
    <row r="1302" spans="1:11" ht="12.75">
      <c r="A1302" s="50">
        <v>38179</v>
      </c>
      <c r="B1302" s="51"/>
      <c r="C1302" s="51"/>
      <c r="K1302" s="57"/>
    </row>
    <row r="1303" spans="1:11" ht="12.75">
      <c r="A1303" s="50">
        <v>38180</v>
      </c>
      <c r="B1303" s="51"/>
      <c r="C1303" s="51"/>
      <c r="K1303" s="57"/>
    </row>
    <row r="1304" spans="1:11" ht="12.75">
      <c r="A1304" s="50">
        <v>38181</v>
      </c>
      <c r="B1304" s="51"/>
      <c r="C1304" s="51"/>
      <c r="K1304" s="57"/>
    </row>
    <row r="1305" spans="1:11" ht="12.75">
      <c r="A1305" s="50">
        <v>38182</v>
      </c>
      <c r="B1305" s="51"/>
      <c r="C1305" s="51"/>
      <c r="K1305" s="57"/>
    </row>
    <row r="1306" spans="1:11" ht="12.75">
      <c r="A1306" s="50">
        <v>38183</v>
      </c>
      <c r="B1306" s="51"/>
      <c r="C1306" s="51"/>
      <c r="K1306" s="57"/>
    </row>
    <row r="1307" spans="1:11" ht="12.75">
      <c r="A1307" s="50">
        <v>38184</v>
      </c>
      <c r="B1307" s="51"/>
      <c r="C1307" s="51"/>
      <c r="K1307" s="57"/>
    </row>
    <row r="1308" spans="1:11" ht="12.75">
      <c r="A1308" s="50">
        <v>38185</v>
      </c>
      <c r="B1308" s="51"/>
      <c r="C1308" s="51"/>
      <c r="K1308" s="57"/>
    </row>
    <row r="1309" spans="1:11" ht="12.75">
      <c r="A1309" s="50">
        <v>38186</v>
      </c>
      <c r="B1309" s="51"/>
      <c r="C1309" s="51"/>
      <c r="K1309" s="57"/>
    </row>
    <row r="1310" spans="1:11" ht="12.75">
      <c r="A1310" s="50">
        <v>38187</v>
      </c>
      <c r="B1310" s="51"/>
      <c r="C1310" s="51"/>
      <c r="K1310" s="57"/>
    </row>
    <row r="1311" spans="1:11" ht="12.75">
      <c r="A1311" s="50">
        <v>38188</v>
      </c>
      <c r="B1311" s="51"/>
      <c r="C1311" s="51"/>
      <c r="K1311" s="57"/>
    </row>
    <row r="1312" spans="1:11" ht="12.75">
      <c r="A1312" s="50">
        <v>38189</v>
      </c>
      <c r="B1312" s="51"/>
      <c r="C1312" s="51"/>
      <c r="K1312" s="57"/>
    </row>
    <row r="1313" spans="1:11" ht="12.75">
      <c r="A1313" s="50">
        <v>38190</v>
      </c>
      <c r="B1313" s="51"/>
      <c r="C1313" s="51"/>
      <c r="K1313" s="57"/>
    </row>
    <row r="1314" spans="1:11" ht="12.75">
      <c r="A1314" s="50">
        <v>38191</v>
      </c>
      <c r="B1314" s="51"/>
      <c r="C1314" s="51"/>
      <c r="K1314" s="57"/>
    </row>
    <row r="1315" spans="1:11" ht="12.75">
      <c r="A1315" s="50">
        <v>38192</v>
      </c>
      <c r="B1315" s="51"/>
      <c r="C1315" s="51"/>
      <c r="K1315" s="57"/>
    </row>
    <row r="1316" spans="1:11" ht="12.75">
      <c r="A1316" s="50">
        <v>38193</v>
      </c>
      <c r="B1316" s="51"/>
      <c r="C1316" s="51"/>
      <c r="K1316" s="57"/>
    </row>
    <row r="1317" spans="1:11" ht="12.75">
      <c r="A1317" s="50">
        <v>38194</v>
      </c>
      <c r="B1317" s="51"/>
      <c r="C1317" s="51"/>
      <c r="K1317" s="57"/>
    </row>
    <row r="1318" spans="1:11" ht="12.75">
      <c r="A1318" s="50">
        <v>38195</v>
      </c>
      <c r="B1318" s="51"/>
      <c r="C1318" s="51"/>
      <c r="K1318" s="57"/>
    </row>
    <row r="1319" spans="1:11" ht="12.75">
      <c r="A1319" s="50">
        <v>38196</v>
      </c>
      <c r="B1319" s="51"/>
      <c r="C1319" s="51"/>
      <c r="K1319" s="57"/>
    </row>
    <row r="1320" spans="1:11" ht="12.75">
      <c r="A1320" s="50">
        <v>38197</v>
      </c>
      <c r="B1320" s="51"/>
      <c r="C1320" s="51"/>
      <c r="K1320" s="57"/>
    </row>
    <row r="1321" spans="1:11" ht="12.75">
      <c r="A1321" s="50">
        <v>38198</v>
      </c>
      <c r="B1321" s="51"/>
      <c r="C1321" s="51"/>
      <c r="K1321" s="57"/>
    </row>
    <row r="1322" spans="1:11" ht="12.75">
      <c r="A1322" s="50">
        <v>38199</v>
      </c>
      <c r="B1322" s="51"/>
      <c r="C1322" s="51"/>
      <c r="K1322" s="57"/>
    </row>
    <row r="1323" spans="1:11" ht="12.75">
      <c r="A1323" s="50">
        <v>38200</v>
      </c>
      <c r="B1323" s="51"/>
      <c r="C1323" s="51"/>
      <c r="K1323" s="57"/>
    </row>
    <row r="1324" spans="1:11" ht="12.75">
      <c r="A1324" s="50">
        <v>38201</v>
      </c>
      <c r="B1324" s="51"/>
      <c r="C1324" s="51"/>
      <c r="K1324" s="57"/>
    </row>
    <row r="1325" spans="1:11" ht="12.75">
      <c r="A1325" s="50">
        <v>38202</v>
      </c>
      <c r="B1325" s="51"/>
      <c r="C1325" s="51"/>
      <c r="K1325" s="57"/>
    </row>
    <row r="1326" spans="1:11" ht="12.75">
      <c r="A1326" s="50">
        <v>38203</v>
      </c>
      <c r="B1326" s="51"/>
      <c r="C1326" s="51"/>
      <c r="K1326" s="57"/>
    </row>
    <row r="1327" spans="1:11" ht="12.75">
      <c r="A1327" s="50">
        <v>38204</v>
      </c>
      <c r="B1327" s="51"/>
      <c r="C1327" s="51"/>
      <c r="K1327" s="57"/>
    </row>
    <row r="1328" spans="1:11" ht="12.75">
      <c r="A1328" s="50">
        <v>38205</v>
      </c>
      <c r="B1328" s="51"/>
      <c r="C1328" s="51"/>
      <c r="K1328" s="57"/>
    </row>
    <row r="1329" spans="1:11" ht="12.75">
      <c r="A1329" s="50">
        <v>38206</v>
      </c>
      <c r="B1329" s="51"/>
      <c r="C1329" s="51"/>
      <c r="K1329" s="57"/>
    </row>
    <row r="1330" spans="1:11" ht="12.75">
      <c r="A1330" s="50">
        <v>38207</v>
      </c>
      <c r="B1330" s="51"/>
      <c r="C1330" s="51"/>
      <c r="K1330" s="57"/>
    </row>
    <row r="1331" spans="1:11" ht="12.75">
      <c r="A1331" s="50">
        <v>38208</v>
      </c>
      <c r="B1331" s="51"/>
      <c r="C1331" s="51"/>
      <c r="K1331" s="57"/>
    </row>
    <row r="1332" spans="1:11" ht="12.75">
      <c r="A1332" s="50">
        <v>38209</v>
      </c>
      <c r="B1332" s="51"/>
      <c r="C1332" s="51"/>
      <c r="K1332" s="57"/>
    </row>
    <row r="1333" spans="1:11" ht="12.75">
      <c r="A1333" s="50">
        <v>38210</v>
      </c>
      <c r="B1333" s="51"/>
      <c r="C1333" s="51"/>
      <c r="K1333" s="57"/>
    </row>
    <row r="1334" spans="1:11" ht="12.75">
      <c r="A1334" s="50">
        <v>38211</v>
      </c>
      <c r="B1334" s="51"/>
      <c r="C1334" s="51"/>
      <c r="K1334" s="57"/>
    </row>
    <row r="1335" spans="1:11" ht="12.75">
      <c r="A1335" s="50">
        <v>38212</v>
      </c>
      <c r="B1335" s="51"/>
      <c r="C1335" s="51"/>
      <c r="K1335" s="57"/>
    </row>
    <row r="1336" spans="1:11" ht="12.75">
      <c r="A1336" s="50">
        <v>38213</v>
      </c>
      <c r="B1336" s="51"/>
      <c r="C1336" s="51"/>
      <c r="K1336" s="57"/>
    </row>
    <row r="1337" spans="1:11" ht="12.75">
      <c r="A1337" s="50">
        <v>38214</v>
      </c>
      <c r="B1337" s="51"/>
      <c r="C1337" s="51"/>
      <c r="K1337" s="57"/>
    </row>
    <row r="1338" spans="1:11" ht="12.75">
      <c r="A1338" s="50">
        <v>38215</v>
      </c>
      <c r="B1338" s="51"/>
      <c r="C1338" s="51"/>
      <c r="K1338" s="57"/>
    </row>
    <row r="1339" spans="1:11" ht="12.75">
      <c r="A1339" s="50">
        <v>38216</v>
      </c>
      <c r="B1339" s="51"/>
      <c r="C1339" s="51"/>
      <c r="K1339" s="57"/>
    </row>
    <row r="1340" spans="1:11" ht="12.75">
      <c r="A1340" s="50">
        <v>38217</v>
      </c>
      <c r="B1340" s="51"/>
      <c r="C1340" s="51"/>
      <c r="K1340" s="57"/>
    </row>
    <row r="1341" spans="1:11" ht="12.75">
      <c r="A1341" s="50">
        <v>38218</v>
      </c>
      <c r="B1341" s="51"/>
      <c r="C1341" s="51"/>
      <c r="K1341" s="57"/>
    </row>
    <row r="1342" spans="1:11" ht="12.75">
      <c r="A1342" s="50">
        <v>38219</v>
      </c>
      <c r="B1342" s="51"/>
      <c r="C1342" s="51"/>
      <c r="K1342" s="57"/>
    </row>
    <row r="1343" spans="1:11" ht="12.75">
      <c r="A1343" s="50">
        <v>38220</v>
      </c>
      <c r="B1343" s="51"/>
      <c r="C1343" s="51"/>
      <c r="K1343" s="57"/>
    </row>
    <row r="1344" spans="1:11" ht="12.75">
      <c r="A1344" s="50">
        <v>38221</v>
      </c>
      <c r="B1344" s="51"/>
      <c r="C1344" s="51"/>
      <c r="K1344" s="57"/>
    </row>
    <row r="1345" spans="1:11" ht="12.75">
      <c r="A1345" s="50">
        <v>38222</v>
      </c>
      <c r="B1345" s="51"/>
      <c r="C1345" s="51"/>
      <c r="K1345" s="57"/>
    </row>
    <row r="1346" spans="1:11" ht="12.75">
      <c r="A1346" s="50">
        <v>38223</v>
      </c>
      <c r="B1346" s="51"/>
      <c r="C1346" s="51"/>
      <c r="K1346" s="57"/>
    </row>
    <row r="1347" spans="1:11" ht="12.75">
      <c r="A1347" s="50">
        <v>38224</v>
      </c>
      <c r="B1347" s="51"/>
      <c r="C1347" s="51"/>
      <c r="K1347" s="57"/>
    </row>
    <row r="1348" spans="1:11" ht="12.75">
      <c r="A1348" s="50">
        <v>38225</v>
      </c>
      <c r="B1348" s="51"/>
      <c r="C1348" s="51"/>
      <c r="K1348" s="57"/>
    </row>
    <row r="1349" spans="1:11" ht="12.75">
      <c r="A1349" s="50">
        <v>38226</v>
      </c>
      <c r="B1349" s="51"/>
      <c r="C1349" s="51"/>
      <c r="K1349" s="57"/>
    </row>
    <row r="1350" spans="1:11" ht="12.75">
      <c r="A1350" s="50">
        <v>38227</v>
      </c>
      <c r="B1350" s="51"/>
      <c r="C1350" s="51"/>
      <c r="K1350" s="57"/>
    </row>
    <row r="1351" spans="1:11" ht="12.75">
      <c r="A1351" s="50">
        <v>38228</v>
      </c>
      <c r="B1351" s="51"/>
      <c r="C1351" s="51"/>
      <c r="K1351" s="57"/>
    </row>
    <row r="1352" spans="1:11" ht="12.75">
      <c r="A1352" s="50">
        <v>38229</v>
      </c>
      <c r="B1352" s="51"/>
      <c r="C1352" s="51"/>
      <c r="K1352" s="57"/>
    </row>
    <row r="1353" spans="1:11" ht="12.75">
      <c r="A1353" s="50">
        <v>38230</v>
      </c>
      <c r="B1353" s="51"/>
      <c r="C1353" s="51"/>
      <c r="K1353" s="57"/>
    </row>
    <row r="1354" spans="1:11" ht="12.75">
      <c r="A1354" s="50">
        <v>38231</v>
      </c>
      <c r="B1354" s="51"/>
      <c r="C1354" s="51"/>
      <c r="K1354" s="57"/>
    </row>
    <row r="1355" spans="1:11" ht="12.75">
      <c r="A1355" s="50">
        <v>38232</v>
      </c>
      <c r="B1355" s="51"/>
      <c r="C1355" s="51"/>
      <c r="K1355" s="57"/>
    </row>
    <row r="1356" spans="1:11" ht="12.75">
      <c r="A1356" s="50">
        <v>38233</v>
      </c>
      <c r="B1356" s="51"/>
      <c r="C1356" s="51"/>
      <c r="K1356" s="57"/>
    </row>
    <row r="1357" spans="1:11" ht="12.75">
      <c r="A1357" s="50">
        <v>38234</v>
      </c>
      <c r="B1357" s="51"/>
      <c r="C1357" s="51"/>
      <c r="K1357" s="57"/>
    </row>
    <row r="1358" spans="1:11" ht="12.75">
      <c r="A1358" s="50">
        <v>38235</v>
      </c>
      <c r="B1358" s="51"/>
      <c r="C1358" s="51"/>
      <c r="K1358" s="57"/>
    </row>
    <row r="1359" spans="1:11" ht="12.75">
      <c r="A1359" s="50">
        <v>38236</v>
      </c>
      <c r="B1359" s="51"/>
      <c r="C1359" s="51"/>
      <c r="K1359" s="57"/>
    </row>
    <row r="1360" spans="1:11" ht="12.75">
      <c r="A1360" s="50">
        <v>38237</v>
      </c>
      <c r="B1360" s="51"/>
      <c r="C1360" s="51"/>
      <c r="K1360" s="57"/>
    </row>
    <row r="1361" spans="1:11" ht="12.75">
      <c r="A1361" s="50">
        <v>38238</v>
      </c>
      <c r="B1361" s="51"/>
      <c r="C1361" s="51"/>
      <c r="K1361" s="57"/>
    </row>
    <row r="1362" spans="1:11" ht="12.75">
      <c r="A1362" s="50">
        <v>38239</v>
      </c>
      <c r="B1362" s="51"/>
      <c r="C1362" s="51"/>
      <c r="K1362" s="57"/>
    </row>
    <row r="1363" spans="1:11" ht="12.75">
      <c r="A1363" s="50">
        <v>38240</v>
      </c>
      <c r="B1363" s="51"/>
      <c r="C1363" s="51"/>
      <c r="K1363" s="57"/>
    </row>
    <row r="1364" spans="1:11" ht="12.75">
      <c r="A1364" s="50">
        <v>38241</v>
      </c>
      <c r="B1364" s="51"/>
      <c r="C1364" s="51"/>
      <c r="K1364" s="57"/>
    </row>
    <row r="1365" spans="1:11" ht="12.75">
      <c r="A1365" s="50">
        <v>38242</v>
      </c>
      <c r="B1365" s="51"/>
      <c r="C1365" s="51"/>
      <c r="K1365" s="57"/>
    </row>
    <row r="1366" spans="1:11" ht="12.75">
      <c r="A1366" s="50">
        <v>38243</v>
      </c>
      <c r="B1366" s="51"/>
      <c r="C1366" s="51"/>
      <c r="K1366" s="57"/>
    </row>
    <row r="1367" spans="1:11" ht="12.75">
      <c r="A1367" s="50">
        <v>38244</v>
      </c>
      <c r="B1367" s="51"/>
      <c r="C1367" s="51"/>
      <c r="K1367" s="57"/>
    </row>
    <row r="1368" spans="1:11" ht="12.75">
      <c r="A1368" s="50">
        <v>38245</v>
      </c>
      <c r="B1368" s="51"/>
      <c r="C1368" s="51"/>
      <c r="K1368" s="57"/>
    </row>
    <row r="1369" spans="1:11" ht="12.75">
      <c r="A1369" s="50">
        <v>38246</v>
      </c>
      <c r="B1369" s="51"/>
      <c r="C1369" s="51"/>
      <c r="K1369" s="57"/>
    </row>
    <row r="1370" spans="1:11" ht="12.75">
      <c r="A1370" s="50">
        <v>38247</v>
      </c>
      <c r="B1370" s="51"/>
      <c r="C1370" s="51"/>
      <c r="K1370" s="57"/>
    </row>
    <row r="1371" spans="1:11" ht="12.75">
      <c r="A1371" s="50">
        <v>38248</v>
      </c>
      <c r="B1371" s="51"/>
      <c r="C1371" s="51"/>
      <c r="K1371" s="57"/>
    </row>
    <row r="1372" spans="1:11" ht="12.75">
      <c r="A1372" s="50">
        <v>38249</v>
      </c>
      <c r="B1372" s="51"/>
      <c r="C1372" s="51"/>
      <c r="K1372" s="57"/>
    </row>
    <row r="1373" spans="1:11" ht="12.75">
      <c r="A1373" s="50">
        <v>38250</v>
      </c>
      <c r="B1373" s="51"/>
      <c r="C1373" s="51"/>
      <c r="K1373" s="57"/>
    </row>
    <row r="1374" spans="1:11" ht="12.75">
      <c r="A1374" s="50">
        <v>38251</v>
      </c>
      <c r="B1374" s="51"/>
      <c r="C1374" s="51"/>
      <c r="K1374" s="57"/>
    </row>
    <row r="1375" spans="1:11" ht="12.75">
      <c r="A1375" s="50">
        <v>38252</v>
      </c>
      <c r="B1375" s="51"/>
      <c r="C1375" s="51"/>
      <c r="K1375" s="57"/>
    </row>
    <row r="1376" spans="1:11" ht="12.75">
      <c r="A1376" s="50">
        <v>38253</v>
      </c>
      <c r="B1376" s="51"/>
      <c r="C1376" s="51"/>
      <c r="K1376" s="57"/>
    </row>
    <row r="1377" spans="1:11" ht="12.75">
      <c r="A1377" s="50">
        <v>38254</v>
      </c>
      <c r="B1377" s="51"/>
      <c r="C1377" s="51"/>
      <c r="K1377" s="57"/>
    </row>
    <row r="1378" spans="1:11" ht="12.75">
      <c r="A1378" s="50">
        <v>38255</v>
      </c>
      <c r="B1378" s="51"/>
      <c r="C1378" s="51"/>
      <c r="K1378" s="57"/>
    </row>
    <row r="1379" spans="1:11" ht="12.75">
      <c r="A1379" s="50">
        <v>38256</v>
      </c>
      <c r="B1379" s="51"/>
      <c r="C1379" s="51"/>
      <c r="K1379" s="57"/>
    </row>
    <row r="1380" spans="1:11" ht="12.75">
      <c r="A1380" s="50">
        <v>38257</v>
      </c>
      <c r="B1380" s="51"/>
      <c r="C1380" s="51"/>
      <c r="K1380" s="57"/>
    </row>
    <row r="1381" spans="1:11" ht="12.75">
      <c r="A1381" s="50">
        <v>38258</v>
      </c>
      <c r="B1381" s="51"/>
      <c r="C1381" s="51"/>
      <c r="K1381" s="57"/>
    </row>
    <row r="1382" spans="1:11" ht="12.75">
      <c r="A1382" s="50">
        <v>38259</v>
      </c>
      <c r="B1382" s="51"/>
      <c r="C1382" s="51"/>
      <c r="K1382" s="57"/>
    </row>
    <row r="1383" spans="1:11" ht="12.75">
      <c r="A1383" s="50">
        <v>38260</v>
      </c>
      <c r="B1383" s="51"/>
      <c r="C1383" s="51"/>
      <c r="K1383" s="57"/>
    </row>
    <row r="1384" spans="1:11" ht="12.75">
      <c r="A1384" s="50">
        <v>38261</v>
      </c>
      <c r="B1384" s="51"/>
      <c r="C1384" s="51"/>
      <c r="K1384" s="57"/>
    </row>
    <row r="1385" spans="1:11" ht="12.75">
      <c r="A1385" s="50">
        <v>38262</v>
      </c>
      <c r="B1385" s="51"/>
      <c r="C1385" s="51"/>
      <c r="K1385" s="57"/>
    </row>
    <row r="1386" spans="1:11" ht="12.75">
      <c r="A1386" s="50">
        <v>38263</v>
      </c>
      <c r="B1386" s="51"/>
      <c r="C1386" s="51"/>
      <c r="K1386" s="57"/>
    </row>
    <row r="1387" spans="1:11" ht="12.75">
      <c r="A1387" s="50">
        <v>38264</v>
      </c>
      <c r="B1387" s="51"/>
      <c r="C1387" s="51"/>
      <c r="K1387" s="57"/>
    </row>
    <row r="1388" spans="1:11" ht="12.75">
      <c r="A1388" s="50">
        <v>38265</v>
      </c>
      <c r="B1388" s="51"/>
      <c r="C1388" s="51"/>
      <c r="K1388" s="57"/>
    </row>
    <row r="1389" spans="1:11" ht="12.75">
      <c r="A1389" s="50">
        <v>38266</v>
      </c>
      <c r="B1389" s="51"/>
      <c r="C1389" s="51"/>
      <c r="K1389" s="57"/>
    </row>
    <row r="1390" spans="1:11" ht="12.75">
      <c r="A1390" s="50">
        <v>38267</v>
      </c>
      <c r="B1390" s="51"/>
      <c r="C1390" s="51"/>
      <c r="K1390" s="57"/>
    </row>
    <row r="1391" spans="1:11" ht="12.75">
      <c r="A1391" s="50">
        <v>38268</v>
      </c>
      <c r="B1391" s="51"/>
      <c r="C1391" s="51"/>
      <c r="K1391" s="57"/>
    </row>
    <row r="1392" spans="1:11" ht="12.75">
      <c r="A1392" s="50">
        <v>38269</v>
      </c>
      <c r="B1392" s="51"/>
      <c r="C1392" s="51"/>
      <c r="K1392" s="57"/>
    </row>
    <row r="1393" spans="1:11" ht="12.75">
      <c r="A1393" s="50">
        <v>38270</v>
      </c>
      <c r="B1393" s="51"/>
      <c r="C1393" s="51"/>
      <c r="K1393" s="57"/>
    </row>
    <row r="1394" spans="1:11" ht="12.75">
      <c r="A1394" s="50">
        <v>38271</v>
      </c>
      <c r="B1394" s="51"/>
      <c r="C1394" s="51"/>
      <c r="K1394" s="57"/>
    </row>
    <row r="1395" spans="1:11" ht="12.75">
      <c r="A1395" s="50">
        <v>38272</v>
      </c>
      <c r="B1395" s="51"/>
      <c r="C1395" s="51"/>
      <c r="K1395" s="57"/>
    </row>
    <row r="1396" spans="1:11" ht="12.75">
      <c r="A1396" s="50">
        <v>38273</v>
      </c>
      <c r="B1396" s="51"/>
      <c r="C1396" s="51"/>
      <c r="K1396" s="57"/>
    </row>
    <row r="1397" spans="1:11" ht="12.75">
      <c r="A1397" s="50">
        <v>38274</v>
      </c>
      <c r="B1397" s="51"/>
      <c r="C1397" s="51"/>
      <c r="K1397" s="57"/>
    </row>
    <row r="1398" spans="1:11" ht="12.75">
      <c r="A1398" s="50">
        <v>38275</v>
      </c>
      <c r="B1398" s="51"/>
      <c r="C1398" s="51"/>
      <c r="K1398" s="57"/>
    </row>
    <row r="1399" spans="1:11" ht="12.75">
      <c r="A1399" s="50">
        <v>38276</v>
      </c>
      <c r="B1399" s="51"/>
      <c r="C1399" s="51"/>
      <c r="K1399" s="57"/>
    </row>
    <row r="1400" spans="1:11" ht="12.75">
      <c r="A1400" s="50">
        <v>38277</v>
      </c>
      <c r="B1400" s="51"/>
      <c r="C1400" s="51"/>
      <c r="K1400" s="57"/>
    </row>
    <row r="1401" spans="1:11" ht="12.75">
      <c r="A1401" s="50">
        <v>38278</v>
      </c>
      <c r="B1401" s="51"/>
      <c r="C1401" s="51"/>
      <c r="K1401" s="57"/>
    </row>
    <row r="1402" spans="1:11" ht="12.75">
      <c r="A1402" s="50">
        <v>38279</v>
      </c>
      <c r="B1402" s="51"/>
      <c r="C1402" s="51"/>
      <c r="K1402" s="57"/>
    </row>
    <row r="1403" spans="1:11" ht="12.75">
      <c r="A1403" s="50">
        <v>38280</v>
      </c>
      <c r="B1403" s="51"/>
      <c r="C1403" s="51"/>
      <c r="K1403" s="57"/>
    </row>
    <row r="1404" spans="1:11" ht="12.75">
      <c r="A1404" s="50">
        <v>38281</v>
      </c>
      <c r="B1404" s="51"/>
      <c r="C1404" s="51"/>
      <c r="K1404" s="57"/>
    </row>
    <row r="1405" spans="1:11" ht="12.75">
      <c r="A1405" s="50">
        <v>38282</v>
      </c>
      <c r="B1405" s="51"/>
      <c r="C1405" s="51"/>
      <c r="K1405" s="57"/>
    </row>
    <row r="1406" spans="1:11" ht="12.75">
      <c r="A1406" s="50">
        <v>38283</v>
      </c>
      <c r="B1406" s="51"/>
      <c r="C1406" s="51"/>
      <c r="K1406" s="57"/>
    </row>
    <row r="1407" spans="1:11" ht="12.75">
      <c r="A1407" s="50">
        <v>38284</v>
      </c>
      <c r="B1407" s="51"/>
      <c r="C1407" s="51"/>
      <c r="K1407" s="57"/>
    </row>
    <row r="1408" spans="1:11" ht="12.75">
      <c r="A1408" s="50">
        <v>38285</v>
      </c>
      <c r="B1408" s="51"/>
      <c r="C1408" s="51"/>
      <c r="K1408" s="57"/>
    </row>
    <row r="1409" spans="1:11" ht="12.75">
      <c r="A1409" s="50">
        <v>38286</v>
      </c>
      <c r="B1409" s="51"/>
      <c r="C1409" s="51"/>
      <c r="K1409" s="57"/>
    </row>
    <row r="1410" spans="1:11" ht="12.75">
      <c r="A1410" s="50">
        <v>38287</v>
      </c>
      <c r="B1410" s="51"/>
      <c r="C1410" s="51"/>
      <c r="K1410" s="57"/>
    </row>
    <row r="1411" spans="1:11" ht="12.75">
      <c r="A1411" s="50">
        <v>38288</v>
      </c>
      <c r="B1411" s="51"/>
      <c r="C1411" s="51"/>
      <c r="K1411" s="57"/>
    </row>
    <row r="1412" spans="1:11" ht="12.75">
      <c r="A1412" s="50">
        <v>38289</v>
      </c>
      <c r="B1412" s="51"/>
      <c r="C1412" s="51"/>
      <c r="K1412" s="57"/>
    </row>
    <row r="1413" spans="1:11" ht="12.75">
      <c r="A1413" s="50">
        <v>38290</v>
      </c>
      <c r="B1413" s="51"/>
      <c r="C1413" s="51"/>
      <c r="K1413" s="57"/>
    </row>
    <row r="1414" spans="1:11" ht="12.75">
      <c r="A1414" s="50">
        <v>38291</v>
      </c>
      <c r="B1414" s="51"/>
      <c r="C1414" s="51"/>
      <c r="K1414" s="57"/>
    </row>
    <row r="1415" spans="1:11" ht="12.75">
      <c r="A1415" s="50">
        <v>38292</v>
      </c>
      <c r="B1415" s="51"/>
      <c r="C1415" s="51"/>
      <c r="K1415" s="57"/>
    </row>
    <row r="1416" spans="1:11" ht="12.75">
      <c r="A1416" s="50">
        <v>38293</v>
      </c>
      <c r="B1416" s="51"/>
      <c r="C1416" s="51"/>
      <c r="K1416" s="57"/>
    </row>
    <row r="1417" spans="1:11" ht="12.75">
      <c r="A1417" s="50">
        <v>38294</v>
      </c>
      <c r="B1417" s="51"/>
      <c r="C1417" s="51"/>
      <c r="K1417" s="57"/>
    </row>
    <row r="1418" spans="1:11" ht="12.75">
      <c r="A1418" s="50">
        <v>38295</v>
      </c>
      <c r="B1418" s="51"/>
      <c r="C1418" s="51"/>
      <c r="K1418" s="57"/>
    </row>
    <row r="1419" spans="1:11" ht="12.75">
      <c r="A1419" s="50">
        <v>38296</v>
      </c>
      <c r="B1419" s="51"/>
      <c r="C1419" s="51"/>
      <c r="K1419" s="57"/>
    </row>
    <row r="1420" spans="1:11" ht="12.75">
      <c r="A1420" s="50">
        <v>38297</v>
      </c>
      <c r="B1420" s="51"/>
      <c r="C1420" s="51"/>
      <c r="K1420" s="57"/>
    </row>
    <row r="1421" spans="1:11" ht="12.75">
      <c r="A1421" s="50">
        <v>38298</v>
      </c>
      <c r="B1421" s="51"/>
      <c r="C1421" s="51"/>
      <c r="K1421" s="57"/>
    </row>
    <row r="1422" spans="1:11" ht="12.75">
      <c r="A1422" s="50">
        <v>38299</v>
      </c>
      <c r="B1422" s="51"/>
      <c r="C1422" s="51"/>
      <c r="K1422" s="57"/>
    </row>
    <row r="1423" spans="1:11" ht="12.75">
      <c r="A1423" s="50">
        <v>38300</v>
      </c>
      <c r="B1423" s="51"/>
      <c r="C1423" s="51"/>
      <c r="K1423" s="57"/>
    </row>
    <row r="1424" spans="1:11" ht="12.75">
      <c r="A1424" s="50">
        <v>38301</v>
      </c>
      <c r="B1424" s="51"/>
      <c r="C1424" s="51"/>
      <c r="K1424" s="57"/>
    </row>
    <row r="1425" spans="1:11" ht="12.75">
      <c r="A1425" s="50">
        <v>38302</v>
      </c>
      <c r="B1425" s="51"/>
      <c r="C1425" s="51"/>
      <c r="K1425" s="57"/>
    </row>
    <row r="1426" spans="1:11" ht="12.75">
      <c r="A1426" s="50">
        <v>38303</v>
      </c>
      <c r="B1426" s="51"/>
      <c r="C1426" s="51"/>
      <c r="K1426" s="57"/>
    </row>
    <row r="1427" spans="1:11" ht="12.75">
      <c r="A1427" s="50">
        <v>38304</v>
      </c>
      <c r="B1427" s="51"/>
      <c r="C1427" s="51"/>
      <c r="K1427" s="57"/>
    </row>
    <row r="1428" spans="1:11" ht="12.75">
      <c r="A1428" s="50">
        <v>38305</v>
      </c>
      <c r="B1428" s="51"/>
      <c r="C1428" s="51"/>
      <c r="K1428" s="57"/>
    </row>
    <row r="1429" spans="1:11" ht="12.75">
      <c r="A1429" s="50">
        <v>38306</v>
      </c>
      <c r="B1429" s="51"/>
      <c r="C1429" s="51"/>
      <c r="K1429" s="57"/>
    </row>
    <row r="1430" spans="1:11" ht="12.75">
      <c r="A1430" s="50">
        <v>38307</v>
      </c>
      <c r="B1430" s="51"/>
      <c r="C1430" s="51"/>
      <c r="K1430" s="57"/>
    </row>
    <row r="1431" spans="1:11" ht="12.75">
      <c r="A1431" s="50">
        <v>38308</v>
      </c>
      <c r="B1431" s="51"/>
      <c r="C1431" s="51"/>
      <c r="K1431" s="57"/>
    </row>
    <row r="1432" spans="1:11" ht="12.75">
      <c r="A1432" s="50">
        <v>38309</v>
      </c>
      <c r="B1432" s="51"/>
      <c r="C1432" s="51"/>
      <c r="K1432" s="57"/>
    </row>
    <row r="1433" spans="1:11" ht="12.75">
      <c r="A1433" s="50">
        <v>38310</v>
      </c>
      <c r="B1433" s="51"/>
      <c r="C1433" s="51"/>
      <c r="K1433" s="57"/>
    </row>
    <row r="1434" spans="1:11" ht="12.75">
      <c r="A1434" s="50">
        <v>38311</v>
      </c>
      <c r="B1434" s="51"/>
      <c r="C1434" s="51"/>
      <c r="K1434" s="57"/>
    </row>
    <row r="1435" spans="1:11" ht="12.75">
      <c r="A1435" s="50">
        <v>38312</v>
      </c>
      <c r="B1435" s="51"/>
      <c r="C1435" s="51"/>
      <c r="K1435" s="57"/>
    </row>
    <row r="1436" spans="1:11" ht="12.75">
      <c r="A1436" s="50">
        <v>38313</v>
      </c>
      <c r="B1436" s="51"/>
      <c r="C1436" s="51"/>
      <c r="K1436" s="57"/>
    </row>
    <row r="1437" spans="1:11" ht="12.75">
      <c r="A1437" s="50">
        <v>38314</v>
      </c>
      <c r="B1437" s="51"/>
      <c r="C1437" s="51"/>
      <c r="K1437" s="57"/>
    </row>
    <row r="1438" spans="1:11" ht="12.75">
      <c r="A1438" s="50">
        <v>38315</v>
      </c>
      <c r="B1438" s="51"/>
      <c r="C1438" s="51"/>
      <c r="K1438" s="57"/>
    </row>
    <row r="1439" spans="1:11" ht="12.75">
      <c r="A1439" s="50">
        <v>38316</v>
      </c>
      <c r="B1439" s="51"/>
      <c r="C1439" s="51"/>
      <c r="K1439" s="57"/>
    </row>
    <row r="1440" spans="1:11" ht="12.75">
      <c r="A1440" s="50">
        <v>38317</v>
      </c>
      <c r="B1440" s="51"/>
      <c r="C1440" s="51"/>
      <c r="K1440" s="57"/>
    </row>
    <row r="1441" spans="1:11" ht="12.75">
      <c r="A1441" s="50">
        <v>38318</v>
      </c>
      <c r="B1441" s="51"/>
      <c r="C1441" s="51"/>
      <c r="K1441" s="57"/>
    </row>
    <row r="1442" spans="1:11" ht="12.75">
      <c r="A1442" s="50">
        <v>38319</v>
      </c>
      <c r="B1442" s="51"/>
      <c r="C1442" s="51"/>
      <c r="K1442" s="57"/>
    </row>
    <row r="1443" spans="1:11" ht="12.75">
      <c r="A1443" s="50">
        <v>38320</v>
      </c>
      <c r="B1443" s="51"/>
      <c r="C1443" s="51"/>
      <c r="K1443" s="57"/>
    </row>
    <row r="1444" spans="1:11" ht="12.75">
      <c r="A1444" s="50">
        <v>38321</v>
      </c>
      <c r="B1444" s="51"/>
      <c r="C1444" s="51"/>
      <c r="K1444" s="57"/>
    </row>
    <row r="1445" spans="1:11" ht="12.75">
      <c r="A1445" s="50">
        <v>38322</v>
      </c>
      <c r="B1445" s="51"/>
      <c r="C1445" s="51"/>
      <c r="K1445" s="57"/>
    </row>
    <row r="1446" spans="1:11" ht="12.75">
      <c r="A1446" s="50">
        <v>38323</v>
      </c>
      <c r="B1446" s="51"/>
      <c r="C1446" s="51"/>
      <c r="K1446" s="57"/>
    </row>
    <row r="1447" spans="1:11" ht="12.75">
      <c r="A1447" s="50">
        <v>38324</v>
      </c>
      <c r="B1447" s="51"/>
      <c r="C1447" s="51"/>
      <c r="K1447" s="57"/>
    </row>
    <row r="1448" spans="1:11" ht="12.75">
      <c r="A1448" s="50">
        <v>38325</v>
      </c>
      <c r="B1448" s="51"/>
      <c r="C1448" s="51"/>
      <c r="K1448" s="57"/>
    </row>
    <row r="1449" spans="1:11" ht="12.75">
      <c r="A1449" s="50">
        <v>38326</v>
      </c>
      <c r="B1449" s="51"/>
      <c r="C1449" s="51"/>
      <c r="K1449" s="57"/>
    </row>
    <row r="1450" spans="1:11" ht="12.75">
      <c r="A1450" s="50">
        <v>38327</v>
      </c>
      <c r="B1450" s="51"/>
      <c r="C1450" s="51"/>
      <c r="K1450" s="57"/>
    </row>
    <row r="1451" spans="1:11" ht="12.75">
      <c r="A1451" s="50">
        <v>38328</v>
      </c>
      <c r="B1451" s="51"/>
      <c r="C1451" s="51"/>
      <c r="K1451" s="57"/>
    </row>
    <row r="1452" spans="1:11" ht="12.75">
      <c r="A1452" s="50">
        <v>38329</v>
      </c>
      <c r="B1452" s="51"/>
      <c r="C1452" s="51"/>
      <c r="K1452" s="57"/>
    </row>
    <row r="1453" spans="1:11" ht="12.75">
      <c r="A1453" s="50">
        <v>38330</v>
      </c>
      <c r="B1453" s="51"/>
      <c r="C1453" s="51"/>
      <c r="K1453" s="57"/>
    </row>
    <row r="1454" spans="1:11" ht="12.75">
      <c r="A1454" s="50">
        <v>38331</v>
      </c>
      <c r="B1454" s="51"/>
      <c r="C1454" s="51"/>
      <c r="K1454" s="57"/>
    </row>
    <row r="1455" spans="1:11" ht="12.75">
      <c r="A1455" s="50">
        <v>38332</v>
      </c>
      <c r="B1455" s="51"/>
      <c r="C1455" s="51"/>
      <c r="K1455" s="57"/>
    </row>
    <row r="1456" spans="1:11" ht="12.75">
      <c r="A1456" s="50">
        <v>38333</v>
      </c>
      <c r="B1456" s="51"/>
      <c r="C1456" s="51"/>
      <c r="K1456" s="57"/>
    </row>
    <row r="1457" spans="1:11" ht="12.75">
      <c r="A1457" s="50">
        <v>38334</v>
      </c>
      <c r="B1457" s="51"/>
      <c r="C1457" s="51"/>
      <c r="K1457" s="57"/>
    </row>
    <row r="1458" spans="1:11" ht="12.75">
      <c r="A1458" s="50">
        <v>38335</v>
      </c>
      <c r="B1458" s="51"/>
      <c r="C1458" s="51"/>
      <c r="K1458" s="57"/>
    </row>
    <row r="1459" spans="1:11" ht="12.75">
      <c r="A1459" s="50">
        <v>38336</v>
      </c>
      <c r="B1459" s="51"/>
      <c r="C1459" s="51"/>
      <c r="K1459" s="57"/>
    </row>
    <row r="1460" spans="1:11" ht="12.75">
      <c r="A1460" s="50">
        <v>38337</v>
      </c>
      <c r="B1460" s="51"/>
      <c r="C1460" s="51"/>
      <c r="K1460" s="57"/>
    </row>
    <row r="1461" spans="1:11" ht="12.75">
      <c r="A1461" s="50">
        <v>38338</v>
      </c>
      <c r="B1461" s="51"/>
      <c r="C1461" s="51"/>
      <c r="K1461" s="57"/>
    </row>
    <row r="1462" spans="1:11" ht="12.75">
      <c r="A1462" s="50">
        <v>38339</v>
      </c>
      <c r="B1462" s="51"/>
      <c r="C1462" s="51"/>
      <c r="K1462" s="57"/>
    </row>
    <row r="1463" spans="1:11" ht="12.75">
      <c r="A1463" s="50">
        <v>38340</v>
      </c>
      <c r="B1463" s="51"/>
      <c r="C1463" s="51"/>
      <c r="K1463" s="57"/>
    </row>
    <row r="1464" spans="1:11" ht="12.75">
      <c r="A1464" s="50">
        <v>38341</v>
      </c>
      <c r="B1464" s="51"/>
      <c r="C1464" s="51"/>
      <c r="K1464" s="57"/>
    </row>
    <row r="1465" spans="1:11" ht="12.75">
      <c r="A1465" s="50">
        <v>38342</v>
      </c>
      <c r="B1465" s="51"/>
      <c r="C1465" s="51"/>
      <c r="K1465" s="57"/>
    </row>
    <row r="1466" spans="1:11" ht="12.75">
      <c r="A1466" s="50">
        <v>38343</v>
      </c>
      <c r="B1466" s="51"/>
      <c r="C1466" s="51"/>
      <c r="K1466" s="57"/>
    </row>
    <row r="1467" spans="1:11" ht="12.75">
      <c r="A1467" s="50">
        <v>38344</v>
      </c>
      <c r="B1467" s="51"/>
      <c r="C1467" s="51"/>
      <c r="K1467" s="57"/>
    </row>
    <row r="1468" spans="1:11" ht="12.75">
      <c r="A1468" s="50">
        <v>38345</v>
      </c>
      <c r="B1468" s="51"/>
      <c r="C1468" s="51"/>
      <c r="K1468" s="57"/>
    </row>
    <row r="1469" spans="1:11" ht="12.75">
      <c r="A1469" s="50">
        <v>38346</v>
      </c>
      <c r="B1469" s="51"/>
      <c r="C1469" s="51"/>
      <c r="K1469" s="57"/>
    </row>
    <row r="1470" spans="1:11" ht="12.75">
      <c r="A1470" s="50">
        <v>38347</v>
      </c>
      <c r="B1470" s="51"/>
      <c r="C1470" s="51"/>
      <c r="K1470" s="57"/>
    </row>
    <row r="1471" spans="1:11" ht="12.75">
      <c r="A1471" s="50">
        <v>38348</v>
      </c>
      <c r="B1471" s="51"/>
      <c r="C1471" s="51"/>
      <c r="K1471" s="57"/>
    </row>
    <row r="1472" spans="1:11" ht="12.75">
      <c r="A1472" s="50">
        <v>38349</v>
      </c>
      <c r="B1472" s="51"/>
      <c r="C1472" s="51"/>
      <c r="K1472" s="57"/>
    </row>
    <row r="1473" spans="1:11" ht="12.75">
      <c r="A1473" s="50">
        <v>38350</v>
      </c>
      <c r="B1473" s="51"/>
      <c r="C1473" s="51"/>
      <c r="K1473" s="57"/>
    </row>
    <row r="1474" spans="1:11" ht="12.75">
      <c r="A1474" s="50">
        <v>38351</v>
      </c>
      <c r="B1474" s="51"/>
      <c r="C1474" s="51"/>
      <c r="K1474" s="57"/>
    </row>
    <row r="1475" spans="1:11" ht="12.75">
      <c r="A1475" s="50">
        <v>38352</v>
      </c>
      <c r="B1475" s="51"/>
      <c r="C1475" s="51"/>
      <c r="K1475" s="57"/>
    </row>
    <row r="1476" ht="12.75">
      <c r="K1476" s="57"/>
    </row>
    <row r="1477" spans="1:11" ht="12.75">
      <c r="A1477" s="10" t="s">
        <v>87</v>
      </c>
      <c r="B1477" s="10"/>
      <c r="C1477" s="10"/>
      <c r="K1477" s="57"/>
    </row>
    <row r="1478" spans="1:11" ht="12.75">
      <c r="A1478" s="10" t="s">
        <v>12</v>
      </c>
      <c r="B1478" s="10" t="s">
        <v>13</v>
      </c>
      <c r="C1478" s="10" t="s">
        <v>14</v>
      </c>
      <c r="K1478" s="57"/>
    </row>
    <row r="1479" spans="1:11" ht="12.75">
      <c r="A1479" s="50">
        <v>37987</v>
      </c>
      <c r="B1479" s="51"/>
      <c r="C1479" s="51"/>
      <c r="K1479" s="57"/>
    </row>
    <row r="1480" spans="1:11" ht="12.75">
      <c r="A1480" s="50">
        <v>37988</v>
      </c>
      <c r="B1480" s="51"/>
      <c r="C1480" s="51"/>
      <c r="K1480" s="57"/>
    </row>
    <row r="1481" spans="1:11" ht="12.75">
      <c r="A1481" s="50">
        <v>37989</v>
      </c>
      <c r="B1481" s="51"/>
      <c r="C1481" s="51"/>
      <c r="K1481" s="57"/>
    </row>
    <row r="1482" spans="1:11" ht="12.75">
      <c r="A1482" s="50">
        <v>37990</v>
      </c>
      <c r="B1482" s="51"/>
      <c r="C1482" s="51"/>
      <c r="K1482" s="57"/>
    </row>
    <row r="1483" spans="1:11" ht="12.75">
      <c r="A1483" s="50">
        <v>37991</v>
      </c>
      <c r="B1483" s="51"/>
      <c r="C1483" s="51"/>
      <c r="K1483" s="57"/>
    </row>
    <row r="1484" spans="1:11" ht="12.75">
      <c r="A1484" s="50">
        <v>37992</v>
      </c>
      <c r="B1484" s="51"/>
      <c r="C1484" s="51"/>
      <c r="K1484" s="57"/>
    </row>
    <row r="1485" spans="1:11" ht="12.75">
      <c r="A1485" s="50">
        <v>37993</v>
      </c>
      <c r="B1485" s="51"/>
      <c r="C1485" s="51"/>
      <c r="K1485" s="57"/>
    </row>
    <row r="1486" spans="1:11" ht="12.75">
      <c r="A1486" s="50">
        <v>37994</v>
      </c>
      <c r="B1486" s="51"/>
      <c r="C1486" s="51"/>
      <c r="K1486" s="57"/>
    </row>
    <row r="1487" spans="1:11" ht="12.75">
      <c r="A1487" s="50">
        <v>37995</v>
      </c>
      <c r="B1487" s="51"/>
      <c r="C1487" s="51"/>
      <c r="K1487" s="57"/>
    </row>
    <row r="1488" spans="1:11" ht="12.75">
      <c r="A1488" s="50">
        <v>37996</v>
      </c>
      <c r="B1488" s="51"/>
      <c r="C1488" s="51"/>
      <c r="K1488" s="57"/>
    </row>
    <row r="1489" spans="1:11" ht="12.75">
      <c r="A1489" s="50">
        <v>37997</v>
      </c>
      <c r="B1489" s="51"/>
      <c r="C1489" s="51"/>
      <c r="K1489" s="57"/>
    </row>
    <row r="1490" spans="1:11" ht="12.75">
      <c r="A1490" s="50">
        <v>37998</v>
      </c>
      <c r="B1490" s="51"/>
      <c r="C1490" s="51"/>
      <c r="K1490" s="57"/>
    </row>
    <row r="1491" spans="1:11" ht="12.75">
      <c r="A1491" s="50">
        <v>37999</v>
      </c>
      <c r="B1491" s="51"/>
      <c r="C1491" s="51"/>
      <c r="K1491" s="57"/>
    </row>
    <row r="1492" spans="1:11" ht="12.75">
      <c r="A1492" s="50">
        <v>38000</v>
      </c>
      <c r="B1492" s="51"/>
      <c r="C1492" s="51"/>
      <c r="K1492" s="57"/>
    </row>
    <row r="1493" spans="1:11" ht="12.75">
      <c r="A1493" s="50">
        <v>38001</v>
      </c>
      <c r="B1493" s="51"/>
      <c r="C1493" s="51"/>
      <c r="K1493" s="57"/>
    </row>
    <row r="1494" spans="1:11" ht="12.75">
      <c r="A1494" s="50">
        <v>38002</v>
      </c>
      <c r="B1494" s="51"/>
      <c r="C1494" s="51"/>
      <c r="K1494" s="57"/>
    </row>
    <row r="1495" spans="1:11" ht="12.75">
      <c r="A1495" s="50">
        <v>38003</v>
      </c>
      <c r="B1495" s="51"/>
      <c r="C1495" s="51"/>
      <c r="K1495" s="57"/>
    </row>
    <row r="1496" spans="1:11" ht="12.75">
      <c r="A1496" s="50">
        <v>38004</v>
      </c>
      <c r="B1496" s="51"/>
      <c r="C1496" s="51"/>
      <c r="K1496" s="57"/>
    </row>
    <row r="1497" spans="1:11" ht="12.75">
      <c r="A1497" s="50">
        <v>38005</v>
      </c>
      <c r="B1497" s="51"/>
      <c r="C1497" s="51"/>
      <c r="K1497" s="57"/>
    </row>
    <row r="1498" spans="1:11" ht="12.75">
      <c r="A1498" s="50">
        <v>38006</v>
      </c>
      <c r="B1498" s="51"/>
      <c r="C1498" s="51"/>
      <c r="K1498" s="57"/>
    </row>
    <row r="1499" spans="1:11" ht="12.75">
      <c r="A1499" s="50">
        <v>38007</v>
      </c>
      <c r="B1499" s="51"/>
      <c r="C1499" s="51"/>
      <c r="K1499" s="57"/>
    </row>
    <row r="1500" spans="1:11" ht="12.75">
      <c r="A1500" s="50">
        <v>38008</v>
      </c>
      <c r="B1500" s="51"/>
      <c r="C1500" s="51"/>
      <c r="K1500" s="57"/>
    </row>
    <row r="1501" spans="1:11" ht="12.75">
      <c r="A1501" s="50">
        <v>38009</v>
      </c>
      <c r="B1501" s="51"/>
      <c r="C1501" s="51"/>
      <c r="K1501" s="57"/>
    </row>
    <row r="1502" spans="1:11" ht="12.75">
      <c r="A1502" s="50">
        <v>38010</v>
      </c>
      <c r="B1502" s="51"/>
      <c r="C1502" s="51"/>
      <c r="K1502" s="57"/>
    </row>
    <row r="1503" spans="1:11" ht="12.75">
      <c r="A1503" s="50">
        <v>38011</v>
      </c>
      <c r="B1503" s="51"/>
      <c r="C1503" s="51"/>
      <c r="K1503" s="57"/>
    </row>
    <row r="1504" spans="1:11" ht="12.75">
      <c r="A1504" s="50">
        <v>38012</v>
      </c>
      <c r="B1504" s="51"/>
      <c r="C1504" s="51"/>
      <c r="K1504" s="57"/>
    </row>
    <row r="1505" spans="1:11" ht="12.75">
      <c r="A1505" s="50">
        <v>38013</v>
      </c>
      <c r="B1505" s="51"/>
      <c r="C1505" s="51"/>
      <c r="K1505" s="57"/>
    </row>
    <row r="1506" spans="1:11" ht="12.75">
      <c r="A1506" s="50">
        <v>38014</v>
      </c>
      <c r="B1506" s="51"/>
      <c r="C1506" s="51"/>
      <c r="K1506" s="57"/>
    </row>
    <row r="1507" spans="1:11" ht="12.75">
      <c r="A1507" s="50">
        <v>38015</v>
      </c>
      <c r="B1507" s="51"/>
      <c r="C1507" s="51"/>
      <c r="K1507" s="57"/>
    </row>
    <row r="1508" spans="1:11" ht="12.75">
      <c r="A1508" s="50">
        <v>38016</v>
      </c>
      <c r="B1508" s="51"/>
      <c r="C1508" s="51"/>
      <c r="K1508" s="57"/>
    </row>
    <row r="1509" spans="1:11" ht="12.75">
      <c r="A1509" s="50">
        <v>38017</v>
      </c>
      <c r="B1509" s="51"/>
      <c r="C1509" s="51"/>
      <c r="K1509" s="57"/>
    </row>
    <row r="1510" spans="1:11" ht="12.75">
      <c r="A1510" s="50">
        <v>38018</v>
      </c>
      <c r="B1510" s="51"/>
      <c r="C1510" s="51"/>
      <c r="K1510" s="57"/>
    </row>
    <row r="1511" spans="1:11" ht="12.75">
      <c r="A1511" s="50">
        <v>38019</v>
      </c>
      <c r="B1511" s="51"/>
      <c r="C1511" s="51"/>
      <c r="K1511" s="57"/>
    </row>
    <row r="1512" spans="1:11" ht="12.75">
      <c r="A1512" s="50">
        <v>38020</v>
      </c>
      <c r="B1512" s="51"/>
      <c r="C1512" s="51"/>
      <c r="K1512" s="57"/>
    </row>
    <row r="1513" spans="1:11" ht="12.75">
      <c r="A1513" s="50">
        <v>38021</v>
      </c>
      <c r="B1513" s="51"/>
      <c r="C1513" s="51"/>
      <c r="K1513" s="57"/>
    </row>
    <row r="1514" spans="1:11" ht="12.75">
      <c r="A1514" s="50">
        <v>38022</v>
      </c>
      <c r="B1514" s="51"/>
      <c r="C1514" s="51"/>
      <c r="K1514" s="57"/>
    </row>
    <row r="1515" spans="1:11" ht="12.75">
      <c r="A1515" s="50">
        <v>38023</v>
      </c>
      <c r="B1515" s="51"/>
      <c r="C1515" s="51"/>
      <c r="K1515" s="57"/>
    </row>
    <row r="1516" spans="1:11" ht="12.75">
      <c r="A1516" s="50">
        <v>38024</v>
      </c>
      <c r="B1516" s="51"/>
      <c r="C1516" s="51"/>
      <c r="K1516" s="57"/>
    </row>
    <row r="1517" spans="1:11" ht="12.75">
      <c r="A1517" s="50">
        <v>38025</v>
      </c>
      <c r="B1517" s="51"/>
      <c r="C1517" s="51"/>
      <c r="K1517" s="57"/>
    </row>
    <row r="1518" spans="1:11" ht="12.75">
      <c r="A1518" s="50">
        <v>38026</v>
      </c>
      <c r="B1518" s="51"/>
      <c r="C1518" s="51"/>
      <c r="K1518" s="57"/>
    </row>
    <row r="1519" spans="1:11" ht="12.75">
      <c r="A1519" s="50">
        <v>38027</v>
      </c>
      <c r="B1519" s="51"/>
      <c r="C1519" s="51"/>
      <c r="K1519" s="57"/>
    </row>
    <row r="1520" spans="1:11" ht="12.75">
      <c r="A1520" s="50">
        <v>38028</v>
      </c>
      <c r="B1520" s="51"/>
      <c r="C1520" s="51"/>
      <c r="K1520" s="57"/>
    </row>
    <row r="1521" spans="1:11" ht="12.75">
      <c r="A1521" s="50">
        <v>38029</v>
      </c>
      <c r="B1521" s="51"/>
      <c r="C1521" s="51"/>
      <c r="K1521" s="57"/>
    </row>
    <row r="1522" spans="1:11" ht="12.75">
      <c r="A1522" s="50">
        <v>38030</v>
      </c>
      <c r="B1522" s="51"/>
      <c r="C1522" s="51"/>
      <c r="K1522" s="57"/>
    </row>
    <row r="1523" spans="1:11" ht="12.75">
      <c r="A1523" s="50">
        <v>38031</v>
      </c>
      <c r="B1523" s="51"/>
      <c r="C1523" s="51"/>
      <c r="K1523" s="57"/>
    </row>
    <row r="1524" spans="1:11" ht="12.75">
      <c r="A1524" s="50">
        <v>38032</v>
      </c>
      <c r="B1524" s="51"/>
      <c r="C1524" s="51"/>
      <c r="K1524" s="57"/>
    </row>
    <row r="1525" spans="1:11" ht="12.75">
      <c r="A1525" s="50">
        <v>38033</v>
      </c>
      <c r="B1525" s="51"/>
      <c r="C1525" s="51"/>
      <c r="K1525" s="57"/>
    </row>
    <row r="1526" spans="1:11" ht="12.75">
      <c r="A1526" s="50">
        <v>38034</v>
      </c>
      <c r="B1526" s="51"/>
      <c r="C1526" s="51"/>
      <c r="K1526" s="57"/>
    </row>
    <row r="1527" spans="1:11" ht="12.75">
      <c r="A1527" s="50">
        <v>38035</v>
      </c>
      <c r="B1527" s="51"/>
      <c r="C1527" s="51"/>
      <c r="K1527" s="57"/>
    </row>
    <row r="1528" spans="1:11" ht="12.75">
      <c r="A1528" s="50">
        <v>38036</v>
      </c>
      <c r="B1528" s="51"/>
      <c r="C1528" s="51"/>
      <c r="K1528" s="57"/>
    </row>
    <row r="1529" spans="1:11" ht="12.75">
      <c r="A1529" s="50">
        <v>38037</v>
      </c>
      <c r="B1529" s="51"/>
      <c r="C1529" s="51"/>
      <c r="K1529" s="57"/>
    </row>
    <row r="1530" spans="1:11" ht="12.75">
      <c r="A1530" s="50">
        <v>38038</v>
      </c>
      <c r="B1530" s="51"/>
      <c r="C1530" s="51"/>
      <c r="K1530" s="57"/>
    </row>
    <row r="1531" spans="1:11" ht="12.75">
      <c r="A1531" s="50">
        <v>38039</v>
      </c>
      <c r="B1531" s="51"/>
      <c r="C1531" s="51"/>
      <c r="K1531" s="57"/>
    </row>
    <row r="1532" spans="1:11" ht="12.75">
      <c r="A1532" s="50">
        <v>38040</v>
      </c>
      <c r="B1532" s="51"/>
      <c r="C1532" s="51"/>
      <c r="K1532" s="57"/>
    </row>
    <row r="1533" spans="1:11" ht="12.75">
      <c r="A1533" s="50">
        <v>38041</v>
      </c>
      <c r="B1533" s="51"/>
      <c r="C1533" s="51"/>
      <c r="K1533" s="57"/>
    </row>
    <row r="1534" spans="1:11" ht="12.75">
      <c r="A1534" s="50">
        <v>38042</v>
      </c>
      <c r="B1534" s="51"/>
      <c r="C1534" s="51"/>
      <c r="K1534" s="57"/>
    </row>
    <row r="1535" spans="1:11" ht="12.75">
      <c r="A1535" s="50">
        <v>38043</v>
      </c>
      <c r="B1535" s="51"/>
      <c r="C1535" s="51"/>
      <c r="K1535" s="57"/>
    </row>
    <row r="1536" spans="1:11" ht="12.75">
      <c r="A1536" s="50">
        <v>38044</v>
      </c>
      <c r="B1536" s="51"/>
      <c r="C1536" s="51"/>
      <c r="K1536" s="57"/>
    </row>
    <row r="1537" spans="1:11" ht="12.75">
      <c r="A1537" s="50">
        <v>38045</v>
      </c>
      <c r="B1537" s="51"/>
      <c r="C1537" s="51"/>
      <c r="K1537" s="57"/>
    </row>
    <row r="1538" spans="1:11" ht="12.75">
      <c r="A1538" s="50">
        <v>38046</v>
      </c>
      <c r="B1538" s="51"/>
      <c r="C1538" s="51"/>
      <c r="K1538" s="57"/>
    </row>
    <row r="1539" spans="1:11" ht="12.75">
      <c r="A1539" s="50">
        <v>38047</v>
      </c>
      <c r="B1539" s="51"/>
      <c r="C1539" s="51"/>
      <c r="K1539" s="57"/>
    </row>
    <row r="1540" spans="1:11" ht="12.75">
      <c r="A1540" s="50">
        <v>38048</v>
      </c>
      <c r="B1540" s="51"/>
      <c r="C1540" s="51"/>
      <c r="K1540" s="57"/>
    </row>
    <row r="1541" spans="1:11" ht="12.75">
      <c r="A1541" s="50">
        <v>38049</v>
      </c>
      <c r="B1541" s="51"/>
      <c r="C1541" s="51"/>
      <c r="K1541" s="57"/>
    </row>
    <row r="1542" spans="1:11" ht="12.75">
      <c r="A1542" s="50">
        <v>38050</v>
      </c>
      <c r="B1542" s="51"/>
      <c r="C1542" s="51"/>
      <c r="K1542" s="57"/>
    </row>
    <row r="1543" spans="1:11" ht="12.75">
      <c r="A1543" s="50">
        <v>38051</v>
      </c>
      <c r="B1543" s="51"/>
      <c r="C1543" s="51"/>
      <c r="K1543" s="57"/>
    </row>
    <row r="1544" spans="1:11" ht="12.75">
      <c r="A1544" s="50">
        <v>38052</v>
      </c>
      <c r="B1544" s="51"/>
      <c r="C1544" s="51"/>
      <c r="K1544" s="57"/>
    </row>
    <row r="1545" spans="1:11" ht="12.75">
      <c r="A1545" s="50">
        <v>38053</v>
      </c>
      <c r="B1545" s="51"/>
      <c r="C1545" s="51"/>
      <c r="K1545" s="57"/>
    </row>
    <row r="1546" spans="1:11" ht="12.75">
      <c r="A1546" s="50">
        <v>38054</v>
      </c>
      <c r="B1546" s="51"/>
      <c r="C1546" s="51"/>
      <c r="K1546" s="57"/>
    </row>
    <row r="1547" spans="1:11" ht="12.75">
      <c r="A1547" s="50">
        <v>38055</v>
      </c>
      <c r="B1547" s="51"/>
      <c r="C1547" s="51"/>
      <c r="K1547" s="57"/>
    </row>
    <row r="1548" spans="1:11" ht="12.75">
      <c r="A1548" s="50">
        <v>38056</v>
      </c>
      <c r="B1548" s="51"/>
      <c r="C1548" s="51"/>
      <c r="K1548" s="57"/>
    </row>
    <row r="1549" spans="1:11" ht="12.75">
      <c r="A1549" s="50">
        <v>38057</v>
      </c>
      <c r="B1549" s="51"/>
      <c r="C1549" s="51"/>
      <c r="K1549" s="57"/>
    </row>
    <row r="1550" spans="1:11" ht="12.75">
      <c r="A1550" s="50">
        <v>38058</v>
      </c>
      <c r="B1550" s="51"/>
      <c r="C1550" s="51"/>
      <c r="K1550" s="57"/>
    </row>
    <row r="1551" spans="1:11" ht="12.75">
      <c r="A1551" s="50">
        <v>38059</v>
      </c>
      <c r="B1551" s="51"/>
      <c r="C1551" s="51"/>
      <c r="K1551" s="57"/>
    </row>
    <row r="1552" spans="1:11" ht="12.75">
      <c r="A1552" s="50">
        <v>38060</v>
      </c>
      <c r="B1552" s="51"/>
      <c r="C1552" s="51"/>
      <c r="K1552" s="57"/>
    </row>
    <row r="1553" spans="1:11" ht="12.75">
      <c r="A1553" s="50">
        <v>38061</v>
      </c>
      <c r="B1553" s="51"/>
      <c r="C1553" s="51"/>
      <c r="K1553" s="57"/>
    </row>
    <row r="1554" spans="1:11" ht="12.75">
      <c r="A1554" s="50">
        <v>38062</v>
      </c>
      <c r="B1554" s="51"/>
      <c r="C1554" s="51"/>
      <c r="K1554" s="57"/>
    </row>
    <row r="1555" spans="1:11" ht="12.75">
      <c r="A1555" s="50">
        <v>38063</v>
      </c>
      <c r="B1555" s="51"/>
      <c r="C1555" s="51"/>
      <c r="K1555" s="57"/>
    </row>
    <row r="1556" spans="1:11" ht="12.75">
      <c r="A1556" s="50">
        <v>38064</v>
      </c>
      <c r="B1556" s="51"/>
      <c r="C1556" s="51"/>
      <c r="K1556" s="57"/>
    </row>
    <row r="1557" spans="1:11" ht="12.75">
      <c r="A1557" s="50">
        <v>38065</v>
      </c>
      <c r="B1557" s="51"/>
      <c r="C1557" s="51"/>
      <c r="K1557" s="57"/>
    </row>
    <row r="1558" spans="1:11" ht="12.75">
      <c r="A1558" s="50">
        <v>38066</v>
      </c>
      <c r="B1558" s="51"/>
      <c r="C1558" s="51"/>
      <c r="K1558" s="57"/>
    </row>
    <row r="1559" spans="1:11" ht="12.75">
      <c r="A1559" s="50">
        <v>38067</v>
      </c>
      <c r="B1559" s="51"/>
      <c r="C1559" s="51"/>
      <c r="K1559" s="57"/>
    </row>
    <row r="1560" spans="1:11" ht="12.75">
      <c r="A1560" s="50">
        <v>38068</v>
      </c>
      <c r="B1560" s="51"/>
      <c r="C1560" s="51"/>
      <c r="K1560" s="57"/>
    </row>
    <row r="1561" spans="1:11" ht="12.75">
      <c r="A1561" s="50">
        <v>38069</v>
      </c>
      <c r="B1561" s="51"/>
      <c r="C1561" s="51"/>
      <c r="K1561" s="57"/>
    </row>
    <row r="1562" spans="1:11" ht="12.75">
      <c r="A1562" s="50">
        <v>38070</v>
      </c>
      <c r="B1562" s="51"/>
      <c r="C1562" s="51"/>
      <c r="K1562" s="57"/>
    </row>
    <row r="1563" spans="1:11" ht="12.75">
      <c r="A1563" s="50">
        <v>38071</v>
      </c>
      <c r="B1563" s="51"/>
      <c r="C1563" s="51"/>
      <c r="K1563" s="57"/>
    </row>
    <row r="1564" spans="1:11" ht="12.75">
      <c r="A1564" s="50">
        <v>38072</v>
      </c>
      <c r="B1564" s="51"/>
      <c r="C1564" s="51"/>
      <c r="K1564" s="57"/>
    </row>
    <row r="1565" spans="1:11" ht="12.75">
      <c r="A1565" s="50">
        <v>38073</v>
      </c>
      <c r="B1565" s="51"/>
      <c r="C1565" s="51"/>
      <c r="K1565" s="57"/>
    </row>
    <row r="1566" spans="1:11" ht="12.75">
      <c r="A1566" s="50">
        <v>38074</v>
      </c>
      <c r="B1566" s="51"/>
      <c r="C1566" s="51"/>
      <c r="K1566" s="57"/>
    </row>
    <row r="1567" spans="1:11" ht="12.75">
      <c r="A1567" s="50">
        <v>38075</v>
      </c>
      <c r="B1567" s="51"/>
      <c r="C1567" s="51"/>
      <c r="K1567" s="57"/>
    </row>
    <row r="1568" spans="1:11" ht="12.75">
      <c r="A1568" s="50">
        <v>38076</v>
      </c>
      <c r="B1568" s="51"/>
      <c r="C1568" s="51"/>
      <c r="K1568" s="57"/>
    </row>
    <row r="1569" spans="1:11" ht="12.75">
      <c r="A1569" s="50">
        <v>38077</v>
      </c>
      <c r="B1569" s="51"/>
      <c r="C1569" s="51"/>
      <c r="K1569" s="57"/>
    </row>
    <row r="1570" spans="1:11" ht="12.75">
      <c r="A1570" s="50">
        <v>38078</v>
      </c>
      <c r="B1570" s="51"/>
      <c r="C1570" s="51"/>
      <c r="K1570" s="57"/>
    </row>
    <row r="1571" spans="1:11" ht="12.75">
      <c r="A1571" s="50">
        <v>38079</v>
      </c>
      <c r="B1571" s="51"/>
      <c r="C1571" s="51"/>
      <c r="K1571" s="57"/>
    </row>
    <row r="1572" spans="1:11" ht="12.75">
      <c r="A1572" s="50">
        <v>38080</v>
      </c>
      <c r="B1572" s="51"/>
      <c r="C1572" s="51"/>
      <c r="K1572" s="57"/>
    </row>
    <row r="1573" spans="1:11" ht="12.75">
      <c r="A1573" s="50">
        <v>38081</v>
      </c>
      <c r="B1573" s="51"/>
      <c r="C1573" s="51"/>
      <c r="K1573" s="57"/>
    </row>
    <row r="1574" spans="1:11" ht="12.75">
      <c r="A1574" s="50">
        <v>38082</v>
      </c>
      <c r="B1574" s="51"/>
      <c r="C1574" s="51"/>
      <c r="K1574" s="57"/>
    </row>
    <row r="1575" spans="1:11" ht="12.75">
      <c r="A1575" s="50">
        <v>38083</v>
      </c>
      <c r="B1575" s="51"/>
      <c r="C1575" s="51"/>
      <c r="K1575" s="57"/>
    </row>
    <row r="1576" spans="1:11" ht="12.75">
      <c r="A1576" s="50">
        <v>38084</v>
      </c>
      <c r="B1576" s="51"/>
      <c r="C1576" s="51"/>
      <c r="K1576" s="57"/>
    </row>
    <row r="1577" spans="1:11" ht="12.75">
      <c r="A1577" s="50">
        <v>38085</v>
      </c>
      <c r="B1577" s="51"/>
      <c r="C1577" s="51"/>
      <c r="K1577" s="57"/>
    </row>
    <row r="1578" spans="1:11" ht="12.75">
      <c r="A1578" s="50">
        <v>38086</v>
      </c>
      <c r="B1578" s="51"/>
      <c r="C1578" s="51"/>
      <c r="K1578" s="57"/>
    </row>
    <row r="1579" spans="1:11" ht="12.75">
      <c r="A1579" s="50">
        <v>38087</v>
      </c>
      <c r="B1579" s="51"/>
      <c r="C1579" s="51"/>
      <c r="K1579" s="57"/>
    </row>
    <row r="1580" spans="1:11" ht="12.75">
      <c r="A1580" s="50">
        <v>38088</v>
      </c>
      <c r="B1580" s="51"/>
      <c r="C1580" s="51"/>
      <c r="K1580" s="57"/>
    </row>
    <row r="1581" spans="1:11" ht="12.75">
      <c r="A1581" s="50">
        <v>38089</v>
      </c>
      <c r="B1581" s="51"/>
      <c r="C1581" s="51"/>
      <c r="K1581" s="57"/>
    </row>
    <row r="1582" spans="1:11" ht="12.75">
      <c r="A1582" s="50">
        <v>38090</v>
      </c>
      <c r="B1582" s="51"/>
      <c r="C1582" s="51"/>
      <c r="K1582" s="57"/>
    </row>
    <row r="1583" spans="1:11" ht="12.75">
      <c r="A1583" s="50">
        <v>38091</v>
      </c>
      <c r="B1583" s="51"/>
      <c r="C1583" s="51"/>
      <c r="K1583" s="57"/>
    </row>
    <row r="1584" spans="1:11" ht="12.75">
      <c r="A1584" s="50">
        <v>38092</v>
      </c>
      <c r="B1584" s="51"/>
      <c r="C1584" s="51"/>
      <c r="K1584" s="57"/>
    </row>
    <row r="1585" spans="1:11" ht="12.75">
      <c r="A1585" s="50">
        <v>38093</v>
      </c>
      <c r="B1585" s="51"/>
      <c r="C1585" s="51"/>
      <c r="K1585" s="57"/>
    </row>
    <row r="1586" spans="1:11" ht="12.75">
      <c r="A1586" s="50">
        <v>38094</v>
      </c>
      <c r="B1586" s="51"/>
      <c r="C1586" s="51"/>
      <c r="K1586" s="57"/>
    </row>
    <row r="1587" spans="1:11" ht="12.75">
      <c r="A1587" s="50">
        <v>38095</v>
      </c>
      <c r="B1587" s="51"/>
      <c r="C1587" s="51"/>
      <c r="K1587" s="57"/>
    </row>
    <row r="1588" spans="1:11" ht="12.75">
      <c r="A1588" s="50">
        <v>38096</v>
      </c>
      <c r="B1588" s="51"/>
      <c r="C1588" s="51"/>
      <c r="K1588" s="57"/>
    </row>
    <row r="1589" spans="1:11" ht="12.75">
      <c r="A1589" s="50">
        <v>38097</v>
      </c>
      <c r="B1589" s="51"/>
      <c r="C1589" s="51"/>
      <c r="K1589" s="57"/>
    </row>
    <row r="1590" spans="1:11" ht="12.75">
      <c r="A1590" s="50">
        <v>38098</v>
      </c>
      <c r="B1590" s="51"/>
      <c r="C1590" s="51"/>
      <c r="K1590" s="57"/>
    </row>
    <row r="1591" spans="1:11" ht="12.75">
      <c r="A1591" s="50">
        <v>38099</v>
      </c>
      <c r="B1591" s="51"/>
      <c r="C1591" s="51"/>
      <c r="K1591" s="57"/>
    </row>
    <row r="1592" spans="1:11" ht="12.75">
      <c r="A1592" s="50">
        <v>38100</v>
      </c>
      <c r="B1592" s="51"/>
      <c r="C1592" s="51"/>
      <c r="K1592" s="57"/>
    </row>
    <row r="1593" spans="1:11" ht="12.75">
      <c r="A1593" s="50">
        <v>38101</v>
      </c>
      <c r="B1593" s="51"/>
      <c r="C1593" s="51"/>
      <c r="K1593" s="57"/>
    </row>
    <row r="1594" spans="1:11" ht="12.75">
      <c r="A1594" s="50">
        <v>38102</v>
      </c>
      <c r="B1594" s="51"/>
      <c r="C1594" s="51"/>
      <c r="K1594" s="57"/>
    </row>
    <row r="1595" spans="1:11" ht="12.75">
      <c r="A1595" s="50">
        <v>38103</v>
      </c>
      <c r="B1595" s="51"/>
      <c r="C1595" s="51"/>
      <c r="K1595" s="57"/>
    </row>
    <row r="1596" spans="1:11" ht="12.75">
      <c r="A1596" s="50">
        <v>38104</v>
      </c>
      <c r="B1596" s="51"/>
      <c r="C1596" s="51"/>
      <c r="K1596" s="57"/>
    </row>
    <row r="1597" spans="1:11" ht="12.75">
      <c r="A1597" s="50">
        <v>38105</v>
      </c>
      <c r="B1597" s="51"/>
      <c r="C1597" s="51"/>
      <c r="K1597" s="57"/>
    </row>
    <row r="1598" spans="1:11" ht="12.75">
      <c r="A1598" s="50">
        <v>38106</v>
      </c>
      <c r="B1598" s="51"/>
      <c r="C1598" s="51"/>
      <c r="K1598" s="57"/>
    </row>
    <row r="1599" spans="1:11" ht="12.75">
      <c r="A1599" s="50">
        <v>38107</v>
      </c>
      <c r="B1599" s="51"/>
      <c r="C1599" s="51"/>
      <c r="K1599" s="57"/>
    </row>
    <row r="1600" spans="1:11" ht="12.75">
      <c r="A1600" s="50">
        <v>38108</v>
      </c>
      <c r="B1600" s="51"/>
      <c r="C1600" s="51"/>
      <c r="K1600" s="57"/>
    </row>
    <row r="1601" spans="1:11" ht="12.75">
      <c r="A1601" s="50">
        <v>38109</v>
      </c>
      <c r="B1601" s="51"/>
      <c r="C1601" s="51"/>
      <c r="K1601" s="57"/>
    </row>
    <row r="1602" spans="1:11" ht="12.75">
      <c r="A1602" s="50">
        <v>38110</v>
      </c>
      <c r="B1602" s="51"/>
      <c r="C1602" s="51"/>
      <c r="K1602" s="57"/>
    </row>
    <row r="1603" spans="1:11" ht="12.75">
      <c r="A1603" s="50">
        <v>38111</v>
      </c>
      <c r="B1603" s="51"/>
      <c r="C1603" s="51"/>
      <c r="K1603" s="57"/>
    </row>
    <row r="1604" spans="1:11" ht="12.75">
      <c r="A1604" s="50">
        <v>38112</v>
      </c>
      <c r="B1604" s="51"/>
      <c r="C1604" s="51"/>
      <c r="K1604" s="57"/>
    </row>
    <row r="1605" spans="1:11" ht="12.75">
      <c r="A1605" s="50">
        <v>38113</v>
      </c>
      <c r="B1605" s="51"/>
      <c r="C1605" s="51"/>
      <c r="K1605" s="57"/>
    </row>
    <row r="1606" spans="1:11" ht="12.75">
      <c r="A1606" s="50">
        <v>38114</v>
      </c>
      <c r="B1606" s="51"/>
      <c r="C1606" s="51"/>
      <c r="K1606" s="57"/>
    </row>
    <row r="1607" spans="1:11" ht="12.75">
      <c r="A1607" s="50">
        <v>38115</v>
      </c>
      <c r="B1607" s="51"/>
      <c r="C1607" s="51"/>
      <c r="K1607" s="57"/>
    </row>
    <row r="1608" spans="1:11" ht="12.75">
      <c r="A1608" s="50">
        <v>38116</v>
      </c>
      <c r="B1608" s="51"/>
      <c r="C1608" s="51"/>
      <c r="K1608" s="57"/>
    </row>
    <row r="1609" spans="1:11" ht="12.75">
      <c r="A1609" s="50">
        <v>38117</v>
      </c>
      <c r="B1609" s="51"/>
      <c r="C1609" s="51"/>
      <c r="K1609" s="57"/>
    </row>
    <row r="1610" spans="1:11" ht="12.75">
      <c r="A1610" s="50">
        <v>38118</v>
      </c>
      <c r="B1610" s="51"/>
      <c r="C1610" s="51"/>
      <c r="K1610" s="57"/>
    </row>
    <row r="1611" spans="1:11" ht="12.75">
      <c r="A1611" s="50">
        <v>38119</v>
      </c>
      <c r="B1611" s="51"/>
      <c r="C1611" s="51"/>
      <c r="K1611" s="57"/>
    </row>
    <row r="1612" spans="1:11" ht="12.75">
      <c r="A1612" s="50">
        <v>38120</v>
      </c>
      <c r="B1612" s="51"/>
      <c r="C1612" s="51"/>
      <c r="K1612" s="57"/>
    </row>
    <row r="1613" spans="1:11" ht="12.75">
      <c r="A1613" s="50">
        <v>38121</v>
      </c>
      <c r="B1613" s="51"/>
      <c r="C1613" s="51"/>
      <c r="K1613" s="57"/>
    </row>
    <row r="1614" spans="1:11" ht="12.75">
      <c r="A1614" s="50">
        <v>38122</v>
      </c>
      <c r="B1614" s="51"/>
      <c r="C1614" s="51"/>
      <c r="K1614" s="57"/>
    </row>
    <row r="1615" spans="1:11" ht="12.75">
      <c r="A1615" s="50">
        <v>38123</v>
      </c>
      <c r="B1615" s="51"/>
      <c r="C1615" s="51"/>
      <c r="K1615" s="57"/>
    </row>
    <row r="1616" spans="1:11" ht="12.75">
      <c r="A1616" s="50">
        <v>38124</v>
      </c>
      <c r="B1616" s="51"/>
      <c r="C1616" s="51"/>
      <c r="K1616" s="57"/>
    </row>
    <row r="1617" spans="1:11" ht="12.75">
      <c r="A1617" s="50">
        <v>38125</v>
      </c>
      <c r="B1617" s="51"/>
      <c r="C1617" s="51"/>
      <c r="K1617" s="57"/>
    </row>
    <row r="1618" spans="1:11" ht="12.75">
      <c r="A1618" s="50">
        <v>38126</v>
      </c>
      <c r="B1618" s="51"/>
      <c r="C1618" s="51"/>
      <c r="K1618" s="57"/>
    </row>
    <row r="1619" spans="1:11" ht="12.75">
      <c r="A1619" s="50">
        <v>38127</v>
      </c>
      <c r="B1619" s="51"/>
      <c r="C1619" s="51"/>
      <c r="K1619" s="57"/>
    </row>
    <row r="1620" spans="1:11" ht="12.75">
      <c r="A1620" s="50">
        <v>38128</v>
      </c>
      <c r="B1620" s="51"/>
      <c r="C1620" s="51"/>
      <c r="K1620" s="57"/>
    </row>
    <row r="1621" spans="1:11" ht="12.75">
      <c r="A1621" s="50">
        <v>38129</v>
      </c>
      <c r="B1621" s="51"/>
      <c r="C1621" s="51"/>
      <c r="K1621" s="57"/>
    </row>
    <row r="1622" spans="1:11" ht="12.75">
      <c r="A1622" s="50">
        <v>38130</v>
      </c>
      <c r="B1622" s="51"/>
      <c r="C1622" s="51"/>
      <c r="K1622" s="57"/>
    </row>
    <row r="1623" spans="1:11" ht="12.75">
      <c r="A1623" s="50">
        <v>38131</v>
      </c>
      <c r="B1623" s="51"/>
      <c r="C1623" s="51"/>
      <c r="K1623" s="57"/>
    </row>
    <row r="1624" spans="1:11" ht="12.75">
      <c r="A1624" s="50">
        <v>38132</v>
      </c>
      <c r="B1624" s="51"/>
      <c r="C1624" s="51"/>
      <c r="K1624" s="57"/>
    </row>
    <row r="1625" spans="1:11" ht="12.75">
      <c r="A1625" s="50">
        <v>38133</v>
      </c>
      <c r="B1625" s="51"/>
      <c r="C1625" s="51"/>
      <c r="K1625" s="57"/>
    </row>
    <row r="1626" spans="1:11" ht="12.75">
      <c r="A1626" s="50">
        <v>38134</v>
      </c>
      <c r="B1626" s="51"/>
      <c r="C1626" s="51"/>
      <c r="K1626" s="57"/>
    </row>
    <row r="1627" spans="1:11" ht="12.75">
      <c r="A1627" s="50">
        <v>38135</v>
      </c>
      <c r="B1627" s="51"/>
      <c r="C1627" s="51"/>
      <c r="K1627" s="57"/>
    </row>
    <row r="1628" spans="1:11" ht="12.75">
      <c r="A1628" s="50">
        <v>38136</v>
      </c>
      <c r="B1628" s="51"/>
      <c r="C1628" s="51"/>
      <c r="K1628" s="57"/>
    </row>
    <row r="1629" spans="1:11" ht="12.75">
      <c r="A1629" s="50">
        <v>38137</v>
      </c>
      <c r="B1629" s="51"/>
      <c r="C1629" s="51"/>
      <c r="K1629" s="57"/>
    </row>
    <row r="1630" spans="1:11" ht="12.75">
      <c r="A1630" s="50">
        <v>38138</v>
      </c>
      <c r="B1630" s="51"/>
      <c r="C1630" s="51"/>
      <c r="K1630" s="57"/>
    </row>
    <row r="1631" spans="1:11" ht="12.75">
      <c r="A1631" s="50">
        <v>38139</v>
      </c>
      <c r="B1631" s="51"/>
      <c r="C1631" s="51"/>
      <c r="K1631" s="57"/>
    </row>
    <row r="1632" spans="1:11" ht="12.75">
      <c r="A1632" s="50">
        <v>38140</v>
      </c>
      <c r="B1632" s="51"/>
      <c r="C1632" s="51"/>
      <c r="K1632" s="57"/>
    </row>
    <row r="1633" spans="1:11" ht="12.75">
      <c r="A1633" s="50">
        <v>38141</v>
      </c>
      <c r="B1633" s="51"/>
      <c r="C1633" s="51"/>
      <c r="K1633" s="57"/>
    </row>
    <row r="1634" spans="1:11" ht="12.75">
      <c r="A1634" s="50">
        <v>38142</v>
      </c>
      <c r="B1634" s="51"/>
      <c r="C1634" s="51"/>
      <c r="K1634" s="57"/>
    </row>
    <row r="1635" spans="1:11" ht="12.75">
      <c r="A1635" s="50">
        <v>38143</v>
      </c>
      <c r="B1635" s="51"/>
      <c r="C1635" s="51"/>
      <c r="K1635" s="57"/>
    </row>
    <row r="1636" spans="1:11" ht="12.75">
      <c r="A1636" s="50">
        <v>38144</v>
      </c>
      <c r="B1636" s="51"/>
      <c r="C1636" s="51"/>
      <c r="K1636" s="57"/>
    </row>
    <row r="1637" spans="1:11" ht="12.75">
      <c r="A1637" s="50">
        <v>38145</v>
      </c>
      <c r="B1637" s="51"/>
      <c r="C1637" s="51"/>
      <c r="K1637" s="57"/>
    </row>
    <row r="1638" spans="1:11" ht="12.75">
      <c r="A1638" s="50">
        <v>38146</v>
      </c>
      <c r="B1638" s="51"/>
      <c r="C1638" s="51"/>
      <c r="K1638" s="57"/>
    </row>
    <row r="1639" spans="1:11" ht="12.75">
      <c r="A1639" s="50">
        <v>38147</v>
      </c>
      <c r="B1639" s="51"/>
      <c r="C1639" s="51"/>
      <c r="K1639" s="57"/>
    </row>
    <row r="1640" spans="1:11" ht="12.75">
      <c r="A1640" s="50">
        <v>38148</v>
      </c>
      <c r="B1640" s="51"/>
      <c r="C1640" s="51"/>
      <c r="K1640" s="57"/>
    </row>
    <row r="1641" spans="1:11" ht="12.75">
      <c r="A1641" s="50">
        <v>38149</v>
      </c>
      <c r="B1641" s="51"/>
      <c r="C1641" s="51"/>
      <c r="K1641" s="57"/>
    </row>
    <row r="1642" spans="1:11" ht="12.75">
      <c r="A1642" s="50">
        <v>38150</v>
      </c>
      <c r="B1642" s="51"/>
      <c r="C1642" s="51"/>
      <c r="K1642" s="57"/>
    </row>
    <row r="1643" spans="1:11" ht="12.75">
      <c r="A1643" s="50">
        <v>38151</v>
      </c>
      <c r="B1643" s="51"/>
      <c r="C1643" s="51"/>
      <c r="K1643" s="57"/>
    </row>
    <row r="1644" spans="1:11" ht="12.75">
      <c r="A1644" s="50">
        <v>38152</v>
      </c>
      <c r="B1644" s="51"/>
      <c r="C1644" s="51"/>
      <c r="K1644" s="57"/>
    </row>
    <row r="1645" spans="1:11" ht="12.75">
      <c r="A1645" s="50">
        <v>38153</v>
      </c>
      <c r="B1645" s="51"/>
      <c r="C1645" s="51"/>
      <c r="K1645" s="57"/>
    </row>
    <row r="1646" spans="1:11" ht="12.75">
      <c r="A1646" s="50">
        <v>38154</v>
      </c>
      <c r="B1646" s="51"/>
      <c r="C1646" s="51"/>
      <c r="K1646" s="57"/>
    </row>
    <row r="1647" spans="1:11" ht="12.75">
      <c r="A1647" s="50">
        <v>38155</v>
      </c>
      <c r="B1647" s="51"/>
      <c r="C1647" s="51"/>
      <c r="K1647" s="57"/>
    </row>
    <row r="1648" spans="1:11" ht="12.75">
      <c r="A1648" s="50">
        <v>38156</v>
      </c>
      <c r="B1648" s="51"/>
      <c r="C1648" s="51"/>
      <c r="K1648" s="57"/>
    </row>
    <row r="1649" spans="1:11" ht="12.75">
      <c r="A1649" s="50">
        <v>38157</v>
      </c>
      <c r="B1649" s="51"/>
      <c r="C1649" s="51"/>
      <c r="K1649" s="57"/>
    </row>
    <row r="1650" spans="1:11" ht="12.75">
      <c r="A1650" s="50">
        <v>38158</v>
      </c>
      <c r="B1650" s="51"/>
      <c r="C1650" s="51"/>
      <c r="K1650" s="57"/>
    </row>
    <row r="1651" spans="1:11" ht="12.75">
      <c r="A1651" s="50">
        <v>38159</v>
      </c>
      <c r="B1651" s="51"/>
      <c r="C1651" s="51"/>
      <c r="K1651" s="57"/>
    </row>
    <row r="1652" spans="1:11" ht="12.75">
      <c r="A1652" s="50">
        <v>38160</v>
      </c>
      <c r="B1652" s="51"/>
      <c r="C1652" s="51"/>
      <c r="K1652" s="57"/>
    </row>
    <row r="1653" spans="1:11" ht="12.75">
      <c r="A1653" s="50">
        <v>38161</v>
      </c>
      <c r="B1653" s="51"/>
      <c r="C1653" s="51"/>
      <c r="K1653" s="57"/>
    </row>
    <row r="1654" spans="1:11" ht="12.75">
      <c r="A1654" s="50">
        <v>38162</v>
      </c>
      <c r="B1654" s="51"/>
      <c r="C1654" s="51"/>
      <c r="K1654" s="57"/>
    </row>
    <row r="1655" spans="1:11" ht="12.75">
      <c r="A1655" s="50">
        <v>38163</v>
      </c>
      <c r="B1655" s="51"/>
      <c r="C1655" s="51"/>
      <c r="K1655" s="57"/>
    </row>
    <row r="1656" spans="1:11" ht="12.75">
      <c r="A1656" s="50">
        <v>38164</v>
      </c>
      <c r="B1656" s="51"/>
      <c r="C1656" s="51"/>
      <c r="K1656" s="57"/>
    </row>
    <row r="1657" spans="1:11" ht="12.75">
      <c r="A1657" s="50">
        <v>38165</v>
      </c>
      <c r="B1657" s="51"/>
      <c r="C1657" s="51"/>
      <c r="K1657" s="57"/>
    </row>
    <row r="1658" spans="1:11" ht="12.75">
      <c r="A1658" s="50">
        <v>38166</v>
      </c>
      <c r="B1658" s="51"/>
      <c r="C1658" s="51"/>
      <c r="K1658" s="57"/>
    </row>
    <row r="1659" spans="1:11" ht="12.75">
      <c r="A1659" s="50">
        <v>38167</v>
      </c>
      <c r="B1659" s="51"/>
      <c r="C1659" s="51"/>
      <c r="K1659" s="57"/>
    </row>
    <row r="1660" spans="1:11" ht="12.75">
      <c r="A1660" s="50">
        <v>38168</v>
      </c>
      <c r="B1660" s="51"/>
      <c r="C1660" s="51"/>
      <c r="K1660" s="57"/>
    </row>
    <row r="1661" spans="1:11" ht="12.75">
      <c r="A1661" s="50">
        <v>38169</v>
      </c>
      <c r="B1661" s="51"/>
      <c r="C1661" s="51"/>
      <c r="K1661" s="57"/>
    </row>
    <row r="1662" spans="1:11" ht="12.75">
      <c r="A1662" s="50">
        <v>38170</v>
      </c>
      <c r="B1662" s="51"/>
      <c r="C1662" s="51"/>
      <c r="K1662" s="57"/>
    </row>
    <row r="1663" spans="1:11" ht="12.75">
      <c r="A1663" s="50">
        <v>38171</v>
      </c>
      <c r="B1663" s="51"/>
      <c r="C1663" s="51"/>
      <c r="K1663" s="57"/>
    </row>
    <row r="1664" spans="1:11" ht="12.75">
      <c r="A1664" s="50">
        <v>38172</v>
      </c>
      <c r="B1664" s="51"/>
      <c r="C1664" s="51"/>
      <c r="K1664" s="57"/>
    </row>
    <row r="1665" spans="1:11" ht="12.75">
      <c r="A1665" s="50">
        <v>38173</v>
      </c>
      <c r="B1665" s="51"/>
      <c r="C1665" s="51"/>
      <c r="K1665" s="57"/>
    </row>
    <row r="1666" spans="1:11" ht="12.75">
      <c r="A1666" s="50">
        <v>38174</v>
      </c>
      <c r="B1666" s="51"/>
      <c r="C1666" s="51"/>
      <c r="K1666" s="57"/>
    </row>
    <row r="1667" spans="1:11" ht="12.75">
      <c r="A1667" s="50">
        <v>38175</v>
      </c>
      <c r="B1667" s="51"/>
      <c r="C1667" s="51"/>
      <c r="K1667" s="57"/>
    </row>
    <row r="1668" spans="1:11" ht="12.75">
      <c r="A1668" s="50">
        <v>38176</v>
      </c>
      <c r="B1668" s="51"/>
      <c r="C1668" s="51"/>
      <c r="K1668" s="57"/>
    </row>
    <row r="1669" spans="1:11" ht="12.75">
      <c r="A1669" s="50">
        <v>38177</v>
      </c>
      <c r="B1669" s="51"/>
      <c r="C1669" s="51"/>
      <c r="K1669" s="57"/>
    </row>
    <row r="1670" spans="1:11" ht="12.75">
      <c r="A1670" s="50">
        <v>38178</v>
      </c>
      <c r="B1670" s="51"/>
      <c r="C1670" s="51"/>
      <c r="K1670" s="57"/>
    </row>
    <row r="1671" spans="1:11" ht="12.75">
      <c r="A1671" s="50">
        <v>38179</v>
      </c>
      <c r="B1671" s="51"/>
      <c r="C1671" s="51"/>
      <c r="K1671" s="57"/>
    </row>
    <row r="1672" spans="1:11" ht="12.75">
      <c r="A1672" s="50">
        <v>38180</v>
      </c>
      <c r="B1672" s="51"/>
      <c r="C1672" s="51"/>
      <c r="K1672" s="57"/>
    </row>
    <row r="1673" spans="1:11" ht="12.75">
      <c r="A1673" s="50">
        <v>38181</v>
      </c>
      <c r="B1673" s="51"/>
      <c r="C1673" s="51"/>
      <c r="K1673" s="57"/>
    </row>
    <row r="1674" spans="1:11" ht="12.75">
      <c r="A1674" s="50">
        <v>38182</v>
      </c>
      <c r="B1674" s="51"/>
      <c r="C1674" s="51"/>
      <c r="K1674" s="57"/>
    </row>
    <row r="1675" spans="1:11" ht="12.75">
      <c r="A1675" s="50">
        <v>38183</v>
      </c>
      <c r="B1675" s="51"/>
      <c r="C1675" s="51"/>
      <c r="K1675" s="57"/>
    </row>
    <row r="1676" spans="1:11" ht="12.75">
      <c r="A1676" s="50">
        <v>38184</v>
      </c>
      <c r="B1676" s="51"/>
      <c r="C1676" s="51"/>
      <c r="K1676" s="57"/>
    </row>
    <row r="1677" spans="1:11" ht="12.75">
      <c r="A1677" s="50">
        <v>38185</v>
      </c>
      <c r="B1677" s="51"/>
      <c r="C1677" s="51"/>
      <c r="K1677" s="57"/>
    </row>
    <row r="1678" spans="1:11" ht="12.75">
      <c r="A1678" s="50">
        <v>38186</v>
      </c>
      <c r="B1678" s="51"/>
      <c r="C1678" s="51"/>
      <c r="K1678" s="57"/>
    </row>
    <row r="1679" spans="1:11" ht="12.75">
      <c r="A1679" s="50">
        <v>38187</v>
      </c>
      <c r="B1679" s="51"/>
      <c r="C1679" s="51"/>
      <c r="K1679" s="57"/>
    </row>
    <row r="1680" spans="1:11" ht="12.75">
      <c r="A1680" s="50">
        <v>38188</v>
      </c>
      <c r="B1680" s="51"/>
      <c r="C1680" s="51"/>
      <c r="K1680" s="57"/>
    </row>
    <row r="1681" spans="1:11" ht="12.75">
      <c r="A1681" s="50">
        <v>38189</v>
      </c>
      <c r="B1681" s="51"/>
      <c r="C1681" s="51"/>
      <c r="K1681" s="57"/>
    </row>
    <row r="1682" spans="1:11" ht="12.75">
      <c r="A1682" s="50">
        <v>38190</v>
      </c>
      <c r="B1682" s="51"/>
      <c r="C1682" s="51"/>
      <c r="K1682" s="57"/>
    </row>
    <row r="1683" spans="1:11" ht="12.75">
      <c r="A1683" s="50">
        <v>38191</v>
      </c>
      <c r="B1683" s="51"/>
      <c r="C1683" s="51"/>
      <c r="K1683" s="57"/>
    </row>
    <row r="1684" spans="1:11" ht="12.75">
      <c r="A1684" s="50">
        <v>38192</v>
      </c>
      <c r="B1684" s="51"/>
      <c r="C1684" s="51"/>
      <c r="K1684" s="57"/>
    </row>
    <row r="1685" spans="1:11" ht="12.75">
      <c r="A1685" s="50">
        <v>38193</v>
      </c>
      <c r="B1685" s="51"/>
      <c r="C1685" s="51"/>
      <c r="K1685" s="57"/>
    </row>
    <row r="1686" spans="1:11" ht="12.75">
      <c r="A1686" s="50">
        <v>38194</v>
      </c>
      <c r="B1686" s="51"/>
      <c r="C1686" s="51"/>
      <c r="K1686" s="57"/>
    </row>
    <row r="1687" spans="1:11" ht="12.75">
      <c r="A1687" s="50">
        <v>38195</v>
      </c>
      <c r="B1687" s="51"/>
      <c r="C1687" s="51"/>
      <c r="K1687" s="57"/>
    </row>
    <row r="1688" spans="1:11" ht="12.75">
      <c r="A1688" s="50">
        <v>38196</v>
      </c>
      <c r="B1688" s="51"/>
      <c r="C1688" s="51"/>
      <c r="K1688" s="57"/>
    </row>
    <row r="1689" spans="1:11" ht="12.75">
      <c r="A1689" s="50">
        <v>38197</v>
      </c>
      <c r="B1689" s="51"/>
      <c r="C1689" s="51"/>
      <c r="K1689" s="57"/>
    </row>
    <row r="1690" spans="1:11" ht="12.75">
      <c r="A1690" s="50">
        <v>38198</v>
      </c>
      <c r="B1690" s="51"/>
      <c r="C1690" s="51"/>
      <c r="K1690" s="57"/>
    </row>
    <row r="1691" spans="1:11" ht="12.75">
      <c r="A1691" s="50">
        <v>38199</v>
      </c>
      <c r="B1691" s="51"/>
      <c r="C1691" s="51"/>
      <c r="K1691" s="57"/>
    </row>
    <row r="1692" spans="1:11" ht="12.75">
      <c r="A1692" s="50">
        <v>38200</v>
      </c>
      <c r="B1692" s="51"/>
      <c r="C1692" s="51"/>
      <c r="K1692" s="57"/>
    </row>
    <row r="1693" spans="1:11" ht="12.75">
      <c r="A1693" s="50">
        <v>38201</v>
      </c>
      <c r="B1693" s="51"/>
      <c r="C1693" s="51"/>
      <c r="K1693" s="57"/>
    </row>
    <row r="1694" spans="1:11" ht="12.75">
      <c r="A1694" s="50">
        <v>38202</v>
      </c>
      <c r="B1694" s="51"/>
      <c r="C1694" s="51"/>
      <c r="K1694" s="57"/>
    </row>
    <row r="1695" spans="1:11" ht="12.75">
      <c r="A1695" s="50">
        <v>38203</v>
      </c>
      <c r="B1695" s="51"/>
      <c r="C1695" s="51"/>
      <c r="K1695" s="57"/>
    </row>
    <row r="1696" spans="1:11" ht="12.75">
      <c r="A1696" s="50">
        <v>38204</v>
      </c>
      <c r="B1696" s="51"/>
      <c r="C1696" s="51"/>
      <c r="K1696" s="57"/>
    </row>
    <row r="1697" spans="1:11" ht="12.75">
      <c r="A1697" s="50">
        <v>38205</v>
      </c>
      <c r="B1697" s="51"/>
      <c r="C1697" s="51"/>
      <c r="K1697" s="57"/>
    </row>
    <row r="1698" spans="1:11" ht="12.75">
      <c r="A1698" s="50">
        <v>38206</v>
      </c>
      <c r="B1698" s="51"/>
      <c r="C1698" s="51"/>
      <c r="K1698" s="57"/>
    </row>
    <row r="1699" spans="1:11" ht="12.75">
      <c r="A1699" s="50">
        <v>38207</v>
      </c>
      <c r="B1699" s="51"/>
      <c r="C1699" s="51"/>
      <c r="K1699" s="57"/>
    </row>
    <row r="1700" spans="1:11" ht="12.75">
      <c r="A1700" s="50">
        <v>38208</v>
      </c>
      <c r="B1700" s="51"/>
      <c r="C1700" s="51"/>
      <c r="K1700" s="57"/>
    </row>
    <row r="1701" spans="1:11" ht="12.75">
      <c r="A1701" s="50">
        <v>38209</v>
      </c>
      <c r="B1701" s="51"/>
      <c r="C1701" s="51"/>
      <c r="K1701" s="57"/>
    </row>
    <row r="1702" spans="1:11" ht="12.75">
      <c r="A1702" s="50">
        <v>38210</v>
      </c>
      <c r="B1702" s="51"/>
      <c r="C1702" s="51"/>
      <c r="K1702" s="57"/>
    </row>
    <row r="1703" spans="1:11" ht="12.75">
      <c r="A1703" s="50">
        <v>38211</v>
      </c>
      <c r="B1703" s="51"/>
      <c r="C1703" s="51"/>
      <c r="K1703" s="57"/>
    </row>
    <row r="1704" spans="1:11" ht="12.75">
      <c r="A1704" s="50">
        <v>38212</v>
      </c>
      <c r="B1704" s="51"/>
      <c r="C1704" s="51"/>
      <c r="K1704" s="57"/>
    </row>
    <row r="1705" spans="1:11" ht="12.75">
      <c r="A1705" s="50">
        <v>38213</v>
      </c>
      <c r="B1705" s="51"/>
      <c r="C1705" s="51"/>
      <c r="K1705" s="57"/>
    </row>
    <row r="1706" spans="1:11" ht="12.75">
      <c r="A1706" s="50">
        <v>38214</v>
      </c>
      <c r="B1706" s="51"/>
      <c r="C1706" s="51"/>
      <c r="K1706" s="57"/>
    </row>
    <row r="1707" spans="1:11" ht="12.75">
      <c r="A1707" s="50">
        <v>38215</v>
      </c>
      <c r="B1707" s="51"/>
      <c r="C1707" s="51"/>
      <c r="K1707" s="57"/>
    </row>
    <row r="1708" spans="1:11" ht="12.75">
      <c r="A1708" s="50">
        <v>38216</v>
      </c>
      <c r="B1708" s="51"/>
      <c r="C1708" s="51"/>
      <c r="K1708" s="57"/>
    </row>
    <row r="1709" spans="1:11" ht="12.75">
      <c r="A1709" s="50">
        <v>38217</v>
      </c>
      <c r="B1709" s="51"/>
      <c r="C1709" s="51"/>
      <c r="K1709" s="57"/>
    </row>
    <row r="1710" spans="1:11" ht="12.75">
      <c r="A1710" s="50">
        <v>38218</v>
      </c>
      <c r="B1710" s="51"/>
      <c r="C1710" s="51"/>
      <c r="K1710" s="57"/>
    </row>
    <row r="1711" spans="1:11" ht="12.75">
      <c r="A1711" s="50">
        <v>38219</v>
      </c>
      <c r="B1711" s="51"/>
      <c r="C1711" s="51"/>
      <c r="K1711" s="57"/>
    </row>
    <row r="1712" spans="1:11" ht="12.75">
      <c r="A1712" s="50">
        <v>38220</v>
      </c>
      <c r="B1712" s="51"/>
      <c r="C1712" s="51"/>
      <c r="K1712" s="57"/>
    </row>
    <row r="1713" spans="1:11" ht="12.75">
      <c r="A1713" s="50">
        <v>38221</v>
      </c>
      <c r="B1713" s="51"/>
      <c r="C1713" s="51"/>
      <c r="K1713" s="57"/>
    </row>
    <row r="1714" spans="1:11" ht="12.75">
      <c r="A1714" s="50">
        <v>38222</v>
      </c>
      <c r="B1714" s="51"/>
      <c r="C1714" s="51"/>
      <c r="K1714" s="57"/>
    </row>
    <row r="1715" spans="1:11" ht="12.75">
      <c r="A1715" s="50">
        <v>38223</v>
      </c>
      <c r="B1715" s="51"/>
      <c r="C1715" s="51"/>
      <c r="K1715" s="57"/>
    </row>
    <row r="1716" spans="1:11" ht="12.75">
      <c r="A1716" s="50">
        <v>38224</v>
      </c>
      <c r="B1716" s="51"/>
      <c r="C1716" s="51"/>
      <c r="K1716" s="57"/>
    </row>
    <row r="1717" spans="1:11" ht="12.75">
      <c r="A1717" s="50">
        <v>38225</v>
      </c>
      <c r="B1717" s="51"/>
      <c r="C1717" s="51"/>
      <c r="K1717" s="57"/>
    </row>
    <row r="1718" spans="1:11" ht="12.75">
      <c r="A1718" s="50">
        <v>38226</v>
      </c>
      <c r="B1718" s="51"/>
      <c r="C1718" s="51"/>
      <c r="K1718" s="57"/>
    </row>
    <row r="1719" spans="1:11" ht="12.75">
      <c r="A1719" s="50">
        <v>38227</v>
      </c>
      <c r="B1719" s="51"/>
      <c r="C1719" s="51"/>
      <c r="K1719" s="57"/>
    </row>
    <row r="1720" spans="1:11" ht="12.75">
      <c r="A1720" s="50">
        <v>38228</v>
      </c>
      <c r="B1720" s="51"/>
      <c r="C1720" s="51"/>
      <c r="K1720" s="57"/>
    </row>
    <row r="1721" spans="1:11" ht="12.75">
      <c r="A1721" s="50">
        <v>38229</v>
      </c>
      <c r="B1721" s="51"/>
      <c r="C1721" s="51"/>
      <c r="K1721" s="57"/>
    </row>
    <row r="1722" spans="1:11" ht="12.75">
      <c r="A1722" s="50">
        <v>38230</v>
      </c>
      <c r="B1722" s="51"/>
      <c r="C1722" s="51"/>
      <c r="K1722" s="57"/>
    </row>
    <row r="1723" spans="1:11" ht="12.75">
      <c r="A1723" s="50">
        <v>38231</v>
      </c>
      <c r="B1723" s="51"/>
      <c r="C1723" s="51"/>
      <c r="K1723" s="57"/>
    </row>
    <row r="1724" spans="1:11" ht="12.75">
      <c r="A1724" s="50">
        <v>38232</v>
      </c>
      <c r="B1724" s="51"/>
      <c r="C1724" s="51"/>
      <c r="K1724" s="57"/>
    </row>
    <row r="1725" spans="1:11" ht="12.75">
      <c r="A1725" s="50">
        <v>38233</v>
      </c>
      <c r="B1725" s="51"/>
      <c r="C1725" s="51"/>
      <c r="K1725" s="57"/>
    </row>
    <row r="1726" spans="1:11" ht="12.75">
      <c r="A1726" s="50">
        <v>38234</v>
      </c>
      <c r="B1726" s="51"/>
      <c r="C1726" s="51"/>
      <c r="K1726" s="57"/>
    </row>
    <row r="1727" spans="1:11" ht="12.75">
      <c r="A1727" s="50">
        <v>38235</v>
      </c>
      <c r="B1727" s="51"/>
      <c r="C1727" s="51"/>
      <c r="K1727" s="57"/>
    </row>
    <row r="1728" spans="1:11" ht="12.75">
      <c r="A1728" s="50">
        <v>38236</v>
      </c>
      <c r="B1728" s="51"/>
      <c r="C1728" s="51"/>
      <c r="K1728" s="57"/>
    </row>
    <row r="1729" spans="1:11" ht="12.75">
      <c r="A1729" s="50">
        <v>38237</v>
      </c>
      <c r="B1729" s="51"/>
      <c r="C1729" s="51"/>
      <c r="K1729" s="57"/>
    </row>
    <row r="1730" spans="1:11" ht="12.75">
      <c r="A1730" s="50">
        <v>38238</v>
      </c>
      <c r="B1730" s="51"/>
      <c r="C1730" s="51"/>
      <c r="K1730" s="57"/>
    </row>
    <row r="1731" spans="1:11" ht="12.75">
      <c r="A1731" s="50">
        <v>38239</v>
      </c>
      <c r="B1731" s="51"/>
      <c r="C1731" s="51"/>
      <c r="K1731" s="57"/>
    </row>
    <row r="1732" spans="1:11" ht="12.75">
      <c r="A1732" s="50">
        <v>38240</v>
      </c>
      <c r="B1732" s="51"/>
      <c r="C1732" s="51"/>
      <c r="K1732" s="57"/>
    </row>
    <row r="1733" spans="1:11" ht="12.75">
      <c r="A1733" s="50">
        <v>38241</v>
      </c>
      <c r="B1733" s="51"/>
      <c r="C1733" s="51"/>
      <c r="K1733" s="57"/>
    </row>
    <row r="1734" spans="1:11" ht="12.75">
      <c r="A1734" s="50">
        <v>38242</v>
      </c>
      <c r="B1734" s="51"/>
      <c r="C1734" s="51"/>
      <c r="K1734" s="57"/>
    </row>
    <row r="1735" spans="1:11" ht="12.75">
      <c r="A1735" s="50">
        <v>38243</v>
      </c>
      <c r="B1735" s="51"/>
      <c r="C1735" s="51"/>
      <c r="K1735" s="57"/>
    </row>
    <row r="1736" spans="1:11" ht="12.75">
      <c r="A1736" s="50">
        <v>38244</v>
      </c>
      <c r="B1736" s="51"/>
      <c r="C1736" s="51"/>
      <c r="K1736" s="57"/>
    </row>
    <row r="1737" spans="1:11" ht="12.75">
      <c r="A1737" s="50">
        <v>38245</v>
      </c>
      <c r="B1737" s="51"/>
      <c r="C1737" s="51"/>
      <c r="K1737" s="57"/>
    </row>
    <row r="1738" spans="1:11" ht="12.75">
      <c r="A1738" s="50">
        <v>38246</v>
      </c>
      <c r="B1738" s="51"/>
      <c r="C1738" s="51"/>
      <c r="K1738" s="57"/>
    </row>
    <row r="1739" spans="1:11" ht="12.75">
      <c r="A1739" s="50">
        <v>38247</v>
      </c>
      <c r="B1739" s="51"/>
      <c r="C1739" s="51"/>
      <c r="K1739" s="57"/>
    </row>
    <row r="1740" spans="1:11" ht="12.75">
      <c r="A1740" s="50">
        <v>38248</v>
      </c>
      <c r="B1740" s="51"/>
      <c r="C1740" s="51"/>
      <c r="K1740" s="57"/>
    </row>
    <row r="1741" spans="1:11" ht="12.75">
      <c r="A1741" s="50">
        <v>38249</v>
      </c>
      <c r="B1741" s="51"/>
      <c r="C1741" s="51"/>
      <c r="K1741" s="57"/>
    </row>
    <row r="1742" spans="1:11" ht="12.75">
      <c r="A1742" s="50">
        <v>38250</v>
      </c>
      <c r="B1742" s="51"/>
      <c r="C1742" s="51"/>
      <c r="K1742" s="57"/>
    </row>
    <row r="1743" spans="1:11" ht="12.75">
      <c r="A1743" s="50">
        <v>38251</v>
      </c>
      <c r="B1743" s="51"/>
      <c r="C1743" s="51"/>
      <c r="K1743" s="57"/>
    </row>
    <row r="1744" spans="1:11" ht="12.75">
      <c r="A1744" s="50">
        <v>38252</v>
      </c>
      <c r="B1744" s="51"/>
      <c r="C1744" s="51"/>
      <c r="K1744" s="57"/>
    </row>
    <row r="1745" spans="1:11" ht="12.75">
      <c r="A1745" s="50">
        <v>38253</v>
      </c>
      <c r="B1745" s="51"/>
      <c r="C1745" s="51"/>
      <c r="K1745" s="57"/>
    </row>
    <row r="1746" spans="1:11" ht="12.75">
      <c r="A1746" s="50">
        <v>38254</v>
      </c>
      <c r="B1746" s="51"/>
      <c r="C1746" s="51"/>
      <c r="K1746" s="57"/>
    </row>
    <row r="1747" spans="1:11" ht="12.75">
      <c r="A1747" s="50">
        <v>38255</v>
      </c>
      <c r="B1747" s="51"/>
      <c r="C1747" s="51"/>
      <c r="K1747" s="57"/>
    </row>
    <row r="1748" spans="1:11" ht="12.75">
      <c r="A1748" s="50">
        <v>38256</v>
      </c>
      <c r="B1748" s="51"/>
      <c r="C1748" s="51"/>
      <c r="K1748" s="57"/>
    </row>
    <row r="1749" spans="1:11" ht="12.75">
      <c r="A1749" s="50">
        <v>38257</v>
      </c>
      <c r="B1749" s="51"/>
      <c r="C1749" s="51"/>
      <c r="K1749" s="57"/>
    </row>
    <row r="1750" spans="1:11" ht="12.75">
      <c r="A1750" s="50">
        <v>38258</v>
      </c>
      <c r="B1750" s="51"/>
      <c r="C1750" s="51"/>
      <c r="K1750" s="57"/>
    </row>
    <row r="1751" spans="1:11" ht="12.75">
      <c r="A1751" s="50">
        <v>38259</v>
      </c>
      <c r="B1751" s="51"/>
      <c r="C1751" s="51"/>
      <c r="K1751" s="57"/>
    </row>
    <row r="1752" spans="1:11" ht="12.75">
      <c r="A1752" s="50">
        <v>38260</v>
      </c>
      <c r="B1752" s="51"/>
      <c r="C1752" s="51"/>
      <c r="K1752" s="57"/>
    </row>
    <row r="1753" spans="1:11" ht="12.75">
      <c r="A1753" s="50">
        <v>38261</v>
      </c>
      <c r="B1753" s="51"/>
      <c r="C1753" s="51"/>
      <c r="K1753" s="57"/>
    </row>
    <row r="1754" spans="1:11" ht="12.75">
      <c r="A1754" s="50">
        <v>38262</v>
      </c>
      <c r="B1754" s="51"/>
      <c r="C1754" s="51"/>
      <c r="K1754" s="57"/>
    </row>
    <row r="1755" spans="1:11" ht="12.75">
      <c r="A1755" s="50">
        <v>38263</v>
      </c>
      <c r="B1755" s="51"/>
      <c r="C1755" s="51"/>
      <c r="K1755" s="57"/>
    </row>
    <row r="1756" spans="1:11" ht="12.75">
      <c r="A1756" s="50">
        <v>38264</v>
      </c>
      <c r="B1756" s="51"/>
      <c r="C1756" s="51"/>
      <c r="K1756" s="57"/>
    </row>
    <row r="1757" spans="1:11" ht="12.75">
      <c r="A1757" s="50">
        <v>38265</v>
      </c>
      <c r="B1757" s="51"/>
      <c r="C1757" s="51"/>
      <c r="K1757" s="57"/>
    </row>
    <row r="1758" spans="1:11" ht="12.75">
      <c r="A1758" s="50">
        <v>38266</v>
      </c>
      <c r="B1758" s="51"/>
      <c r="C1758" s="51"/>
      <c r="K1758" s="57"/>
    </row>
    <row r="1759" spans="1:11" ht="12.75">
      <c r="A1759" s="50">
        <v>38267</v>
      </c>
      <c r="B1759" s="51"/>
      <c r="C1759" s="51"/>
      <c r="K1759" s="57"/>
    </row>
    <row r="1760" spans="1:11" ht="12.75">
      <c r="A1760" s="50">
        <v>38268</v>
      </c>
      <c r="B1760" s="51"/>
      <c r="C1760" s="51"/>
      <c r="K1760" s="57"/>
    </row>
    <row r="1761" spans="1:11" ht="12.75">
      <c r="A1761" s="50">
        <v>38269</v>
      </c>
      <c r="B1761" s="51"/>
      <c r="C1761" s="51"/>
      <c r="K1761" s="57"/>
    </row>
    <row r="1762" spans="1:11" ht="12.75">
      <c r="A1762" s="50">
        <v>38270</v>
      </c>
      <c r="B1762" s="51"/>
      <c r="C1762" s="51"/>
      <c r="K1762" s="57"/>
    </row>
    <row r="1763" spans="1:11" ht="12.75">
      <c r="A1763" s="50">
        <v>38271</v>
      </c>
      <c r="B1763" s="51"/>
      <c r="C1763" s="51"/>
      <c r="K1763" s="57"/>
    </row>
    <row r="1764" spans="1:11" ht="12.75">
      <c r="A1764" s="50">
        <v>38272</v>
      </c>
      <c r="B1764" s="51"/>
      <c r="C1764" s="51"/>
      <c r="K1764" s="57"/>
    </row>
    <row r="1765" spans="1:11" ht="12.75">
      <c r="A1765" s="50">
        <v>38273</v>
      </c>
      <c r="B1765" s="51"/>
      <c r="C1765" s="51"/>
      <c r="K1765" s="57"/>
    </row>
    <row r="1766" spans="1:11" ht="12.75">
      <c r="A1766" s="50">
        <v>38274</v>
      </c>
      <c r="B1766" s="51"/>
      <c r="C1766" s="51"/>
      <c r="K1766" s="57"/>
    </row>
    <row r="1767" spans="1:11" ht="12.75">
      <c r="A1767" s="50">
        <v>38275</v>
      </c>
      <c r="B1767" s="51"/>
      <c r="C1767" s="51"/>
      <c r="K1767" s="57"/>
    </row>
    <row r="1768" spans="1:11" ht="12.75">
      <c r="A1768" s="50">
        <v>38276</v>
      </c>
      <c r="B1768" s="51"/>
      <c r="C1768" s="51"/>
      <c r="K1768" s="57"/>
    </row>
    <row r="1769" spans="1:11" ht="12.75">
      <c r="A1769" s="50">
        <v>38277</v>
      </c>
      <c r="B1769" s="51"/>
      <c r="C1769" s="51"/>
      <c r="K1769" s="57"/>
    </row>
    <row r="1770" spans="1:11" ht="12.75">
      <c r="A1770" s="50">
        <v>38278</v>
      </c>
      <c r="B1770" s="51"/>
      <c r="C1770" s="51"/>
      <c r="K1770" s="57"/>
    </row>
    <row r="1771" spans="1:11" ht="12.75">
      <c r="A1771" s="50">
        <v>38279</v>
      </c>
      <c r="B1771" s="51"/>
      <c r="C1771" s="51"/>
      <c r="K1771" s="57"/>
    </row>
    <row r="1772" spans="1:11" ht="12.75">
      <c r="A1772" s="50">
        <v>38280</v>
      </c>
      <c r="B1772" s="51"/>
      <c r="C1772" s="51"/>
      <c r="K1772" s="57"/>
    </row>
    <row r="1773" spans="1:11" ht="12.75">
      <c r="A1773" s="50">
        <v>38281</v>
      </c>
      <c r="B1773" s="51"/>
      <c r="C1773" s="51"/>
      <c r="K1773" s="57"/>
    </row>
    <row r="1774" spans="1:11" ht="12.75">
      <c r="A1774" s="50">
        <v>38282</v>
      </c>
      <c r="B1774" s="51"/>
      <c r="C1774" s="51"/>
      <c r="K1774" s="57"/>
    </row>
    <row r="1775" spans="1:11" ht="12.75">
      <c r="A1775" s="50">
        <v>38283</v>
      </c>
      <c r="B1775" s="51"/>
      <c r="C1775" s="51"/>
      <c r="K1775" s="57"/>
    </row>
    <row r="1776" spans="1:11" ht="12.75">
      <c r="A1776" s="50">
        <v>38284</v>
      </c>
      <c r="B1776" s="51"/>
      <c r="C1776" s="51"/>
      <c r="K1776" s="57"/>
    </row>
    <row r="1777" spans="1:11" ht="12.75">
      <c r="A1777" s="50">
        <v>38285</v>
      </c>
      <c r="B1777" s="51"/>
      <c r="C1777" s="51"/>
      <c r="K1777" s="57"/>
    </row>
    <row r="1778" spans="1:11" ht="12.75">
      <c r="A1778" s="50">
        <v>38286</v>
      </c>
      <c r="B1778" s="51"/>
      <c r="C1778" s="51"/>
      <c r="K1778" s="57"/>
    </row>
    <row r="1779" spans="1:11" ht="12.75">
      <c r="A1779" s="50">
        <v>38287</v>
      </c>
      <c r="B1779" s="51"/>
      <c r="C1779" s="51"/>
      <c r="K1779" s="57"/>
    </row>
    <row r="1780" spans="1:11" ht="12.75">
      <c r="A1780" s="50">
        <v>38288</v>
      </c>
      <c r="B1780" s="51"/>
      <c r="C1780" s="51"/>
      <c r="K1780" s="57"/>
    </row>
    <row r="1781" spans="1:11" ht="12.75">
      <c r="A1781" s="50">
        <v>38289</v>
      </c>
      <c r="B1781" s="51"/>
      <c r="C1781" s="51"/>
      <c r="K1781" s="57"/>
    </row>
    <row r="1782" spans="1:11" ht="12.75">
      <c r="A1782" s="50">
        <v>38290</v>
      </c>
      <c r="B1782" s="51"/>
      <c r="C1782" s="51"/>
      <c r="K1782" s="57"/>
    </row>
    <row r="1783" spans="1:11" ht="12.75">
      <c r="A1783" s="50">
        <v>38291</v>
      </c>
      <c r="B1783" s="51"/>
      <c r="C1783" s="51"/>
      <c r="K1783" s="57"/>
    </row>
    <row r="1784" spans="1:11" ht="12.75">
      <c r="A1784" s="50">
        <v>38292</v>
      </c>
      <c r="B1784" s="51"/>
      <c r="C1784" s="51"/>
      <c r="K1784" s="57"/>
    </row>
    <row r="1785" spans="1:11" ht="12.75">
      <c r="A1785" s="50">
        <v>38293</v>
      </c>
      <c r="B1785" s="51"/>
      <c r="C1785" s="51"/>
      <c r="K1785" s="57"/>
    </row>
    <row r="1786" spans="1:11" ht="12.75">
      <c r="A1786" s="50">
        <v>38294</v>
      </c>
      <c r="B1786" s="51"/>
      <c r="C1786" s="51"/>
      <c r="K1786" s="57"/>
    </row>
    <row r="1787" spans="1:11" ht="12.75">
      <c r="A1787" s="50">
        <v>38295</v>
      </c>
      <c r="B1787" s="51"/>
      <c r="C1787" s="51"/>
      <c r="K1787" s="57"/>
    </row>
    <row r="1788" spans="1:11" ht="12.75">
      <c r="A1788" s="50">
        <v>38296</v>
      </c>
      <c r="B1788" s="51"/>
      <c r="C1788" s="51"/>
      <c r="K1788" s="57"/>
    </row>
    <row r="1789" spans="1:11" ht="12.75">
      <c r="A1789" s="50">
        <v>38297</v>
      </c>
      <c r="B1789" s="51"/>
      <c r="C1789" s="51"/>
      <c r="K1789" s="57"/>
    </row>
    <row r="1790" spans="1:11" ht="12.75">
      <c r="A1790" s="50">
        <v>38298</v>
      </c>
      <c r="B1790" s="51"/>
      <c r="C1790" s="51"/>
      <c r="K1790" s="57"/>
    </row>
    <row r="1791" spans="1:11" ht="12.75">
      <c r="A1791" s="50">
        <v>38299</v>
      </c>
      <c r="B1791" s="51"/>
      <c r="C1791" s="51"/>
      <c r="K1791" s="57"/>
    </row>
    <row r="1792" spans="1:11" ht="12.75">
      <c r="A1792" s="50">
        <v>38300</v>
      </c>
      <c r="B1792" s="51"/>
      <c r="C1792" s="51"/>
      <c r="K1792" s="57"/>
    </row>
    <row r="1793" spans="1:11" ht="12.75">
      <c r="A1793" s="50">
        <v>38301</v>
      </c>
      <c r="B1793" s="51"/>
      <c r="C1793" s="51"/>
      <c r="K1793" s="57"/>
    </row>
    <row r="1794" spans="1:11" ht="12.75">
      <c r="A1794" s="50">
        <v>38302</v>
      </c>
      <c r="B1794" s="51"/>
      <c r="C1794" s="51"/>
      <c r="K1794" s="57"/>
    </row>
    <row r="1795" spans="1:11" ht="12.75">
      <c r="A1795" s="50">
        <v>38303</v>
      </c>
      <c r="B1795" s="51"/>
      <c r="C1795" s="51"/>
      <c r="K1795" s="57"/>
    </row>
    <row r="1796" spans="1:11" ht="12.75">
      <c r="A1796" s="50">
        <v>38304</v>
      </c>
      <c r="B1796" s="51"/>
      <c r="C1796" s="51"/>
      <c r="K1796" s="57"/>
    </row>
    <row r="1797" spans="1:11" ht="12.75">
      <c r="A1797" s="50">
        <v>38305</v>
      </c>
      <c r="B1797" s="51"/>
      <c r="C1797" s="51"/>
      <c r="K1797" s="57"/>
    </row>
    <row r="1798" spans="1:11" ht="12.75">
      <c r="A1798" s="50">
        <v>38306</v>
      </c>
      <c r="B1798" s="51"/>
      <c r="C1798" s="51"/>
      <c r="K1798" s="57"/>
    </row>
    <row r="1799" spans="1:11" ht="12.75">
      <c r="A1799" s="50">
        <v>38307</v>
      </c>
      <c r="B1799" s="51"/>
      <c r="C1799" s="51"/>
      <c r="K1799" s="57"/>
    </row>
    <row r="1800" spans="1:11" ht="12.75">
      <c r="A1800" s="50">
        <v>38308</v>
      </c>
      <c r="B1800" s="51"/>
      <c r="C1800" s="51"/>
      <c r="K1800" s="57"/>
    </row>
    <row r="1801" spans="1:11" ht="12.75">
      <c r="A1801" s="50">
        <v>38309</v>
      </c>
      <c r="B1801" s="51"/>
      <c r="C1801" s="51"/>
      <c r="K1801" s="57"/>
    </row>
    <row r="1802" spans="1:11" ht="12.75">
      <c r="A1802" s="50">
        <v>38310</v>
      </c>
      <c r="B1802" s="51"/>
      <c r="C1802" s="51"/>
      <c r="K1802" s="57"/>
    </row>
    <row r="1803" spans="1:11" ht="12.75">
      <c r="A1803" s="50">
        <v>38311</v>
      </c>
      <c r="B1803" s="51"/>
      <c r="C1803" s="51"/>
      <c r="K1803" s="57"/>
    </row>
    <row r="1804" spans="1:11" ht="12.75">
      <c r="A1804" s="50">
        <v>38312</v>
      </c>
      <c r="B1804" s="51"/>
      <c r="C1804" s="51"/>
      <c r="K1804" s="57"/>
    </row>
    <row r="1805" spans="1:11" ht="12.75">
      <c r="A1805" s="50">
        <v>38313</v>
      </c>
      <c r="B1805" s="51"/>
      <c r="C1805" s="51"/>
      <c r="K1805" s="57"/>
    </row>
    <row r="1806" spans="1:11" ht="12.75">
      <c r="A1806" s="50">
        <v>38314</v>
      </c>
      <c r="B1806" s="51"/>
      <c r="C1806" s="51"/>
      <c r="K1806" s="57"/>
    </row>
    <row r="1807" spans="1:11" ht="12.75">
      <c r="A1807" s="50">
        <v>38315</v>
      </c>
      <c r="B1807" s="51"/>
      <c r="C1807" s="51"/>
      <c r="K1807" s="57"/>
    </row>
    <row r="1808" spans="1:11" ht="12.75">
      <c r="A1808" s="50">
        <v>38316</v>
      </c>
      <c r="B1808" s="51"/>
      <c r="C1808" s="51"/>
      <c r="K1808" s="57"/>
    </row>
    <row r="1809" spans="1:11" ht="12.75">
      <c r="A1809" s="50">
        <v>38317</v>
      </c>
      <c r="B1809" s="51"/>
      <c r="C1809" s="51"/>
      <c r="K1809" s="57"/>
    </row>
    <row r="1810" spans="1:11" ht="12.75">
      <c r="A1810" s="50">
        <v>38318</v>
      </c>
      <c r="B1810" s="51"/>
      <c r="C1810" s="51"/>
      <c r="K1810" s="57"/>
    </row>
    <row r="1811" spans="1:11" ht="12.75">
      <c r="A1811" s="50">
        <v>38319</v>
      </c>
      <c r="B1811" s="51"/>
      <c r="C1811" s="51"/>
      <c r="K1811" s="57"/>
    </row>
    <row r="1812" spans="1:11" ht="12.75">
      <c r="A1812" s="50">
        <v>38320</v>
      </c>
      <c r="B1812" s="51"/>
      <c r="C1812" s="51"/>
      <c r="K1812" s="57"/>
    </row>
    <row r="1813" spans="1:11" ht="12.75">
      <c r="A1813" s="50">
        <v>38321</v>
      </c>
      <c r="B1813" s="51"/>
      <c r="C1813" s="51"/>
      <c r="K1813" s="57"/>
    </row>
    <row r="1814" spans="1:11" ht="12.75">
      <c r="A1814" s="50">
        <v>38322</v>
      </c>
      <c r="B1814" s="51"/>
      <c r="C1814" s="51"/>
      <c r="K1814" s="57"/>
    </row>
    <row r="1815" spans="1:11" ht="12.75">
      <c r="A1815" s="50">
        <v>38323</v>
      </c>
      <c r="B1815" s="51"/>
      <c r="C1815" s="51"/>
      <c r="K1815" s="57"/>
    </row>
    <row r="1816" spans="1:11" ht="12.75">
      <c r="A1816" s="50">
        <v>38324</v>
      </c>
      <c r="B1816" s="51"/>
      <c r="C1816" s="51"/>
      <c r="K1816" s="57"/>
    </row>
    <row r="1817" spans="1:11" ht="12.75">
      <c r="A1817" s="50">
        <v>38325</v>
      </c>
      <c r="B1817" s="51"/>
      <c r="C1817" s="51"/>
      <c r="K1817" s="57"/>
    </row>
    <row r="1818" spans="1:11" ht="12.75">
      <c r="A1818" s="50">
        <v>38326</v>
      </c>
      <c r="B1818" s="51"/>
      <c r="C1818" s="51"/>
      <c r="K1818" s="57"/>
    </row>
    <row r="1819" spans="1:11" ht="12.75">
      <c r="A1819" s="50">
        <v>38327</v>
      </c>
      <c r="B1819" s="51"/>
      <c r="C1819" s="51"/>
      <c r="K1819" s="57"/>
    </row>
    <row r="1820" spans="1:11" ht="12.75">
      <c r="A1820" s="50">
        <v>38328</v>
      </c>
      <c r="B1820" s="51"/>
      <c r="C1820" s="51"/>
      <c r="K1820" s="57"/>
    </row>
    <row r="1821" spans="1:11" ht="12.75">
      <c r="A1821" s="50">
        <v>38329</v>
      </c>
      <c r="B1821" s="51"/>
      <c r="C1821" s="51"/>
      <c r="K1821" s="57"/>
    </row>
    <row r="1822" spans="1:11" ht="12.75">
      <c r="A1822" s="50">
        <v>38330</v>
      </c>
      <c r="B1822" s="51"/>
      <c r="C1822" s="51"/>
      <c r="K1822" s="57"/>
    </row>
    <row r="1823" spans="1:11" ht="12.75">
      <c r="A1823" s="50">
        <v>38331</v>
      </c>
      <c r="B1823" s="51"/>
      <c r="C1823" s="51"/>
      <c r="K1823" s="57"/>
    </row>
    <row r="1824" spans="1:11" ht="12.75">
      <c r="A1824" s="50">
        <v>38332</v>
      </c>
      <c r="B1824" s="51"/>
      <c r="C1824" s="51"/>
      <c r="K1824" s="57"/>
    </row>
    <row r="1825" spans="1:11" ht="12.75">
      <c r="A1825" s="50">
        <v>38333</v>
      </c>
      <c r="B1825" s="51"/>
      <c r="C1825" s="51"/>
      <c r="K1825" s="57"/>
    </row>
    <row r="1826" spans="1:11" ht="12.75">
      <c r="A1826" s="50">
        <v>38334</v>
      </c>
      <c r="B1826" s="51"/>
      <c r="C1826" s="51"/>
      <c r="K1826" s="57"/>
    </row>
    <row r="1827" spans="1:11" ht="12.75">
      <c r="A1827" s="50">
        <v>38335</v>
      </c>
      <c r="B1827" s="51"/>
      <c r="C1827" s="51"/>
      <c r="K1827" s="57"/>
    </row>
    <row r="1828" spans="1:11" ht="12.75">
      <c r="A1828" s="50">
        <v>38336</v>
      </c>
      <c r="B1828" s="51"/>
      <c r="C1828" s="51"/>
      <c r="K1828" s="57"/>
    </row>
    <row r="1829" spans="1:11" ht="12.75">
      <c r="A1829" s="50">
        <v>38337</v>
      </c>
      <c r="B1829" s="51"/>
      <c r="C1829" s="51"/>
      <c r="K1829" s="57"/>
    </row>
    <row r="1830" spans="1:11" ht="12.75">
      <c r="A1830" s="50">
        <v>38338</v>
      </c>
      <c r="B1830" s="51"/>
      <c r="C1830" s="51"/>
      <c r="K1830" s="57"/>
    </row>
    <row r="1831" spans="1:11" ht="12.75">
      <c r="A1831" s="50">
        <v>38339</v>
      </c>
      <c r="B1831" s="51"/>
      <c r="C1831" s="51"/>
      <c r="K1831" s="57"/>
    </row>
    <row r="1832" spans="1:11" ht="12.75">
      <c r="A1832" s="50">
        <v>38340</v>
      </c>
      <c r="B1832" s="51"/>
      <c r="C1832" s="51"/>
      <c r="K1832" s="57"/>
    </row>
    <row r="1833" spans="1:11" ht="12.75">
      <c r="A1833" s="50">
        <v>38341</v>
      </c>
      <c r="B1833" s="51"/>
      <c r="C1833" s="51"/>
      <c r="K1833" s="57"/>
    </row>
    <row r="1834" spans="1:11" ht="12.75">
      <c r="A1834" s="50">
        <v>38342</v>
      </c>
      <c r="B1834" s="51"/>
      <c r="C1834" s="51"/>
      <c r="K1834" s="57"/>
    </row>
    <row r="1835" spans="1:11" ht="12.75">
      <c r="A1835" s="50">
        <v>38343</v>
      </c>
      <c r="B1835" s="51"/>
      <c r="C1835" s="51"/>
      <c r="K1835" s="57"/>
    </row>
    <row r="1836" spans="1:11" ht="12.75">
      <c r="A1836" s="50">
        <v>38344</v>
      </c>
      <c r="B1836" s="51"/>
      <c r="C1836" s="51"/>
      <c r="K1836" s="57"/>
    </row>
    <row r="1837" spans="1:11" ht="12.75">
      <c r="A1837" s="50">
        <v>38345</v>
      </c>
      <c r="B1837" s="51"/>
      <c r="C1837" s="51"/>
      <c r="K1837" s="57"/>
    </row>
    <row r="1838" spans="1:11" ht="12.75">
      <c r="A1838" s="50">
        <v>38346</v>
      </c>
      <c r="B1838" s="51"/>
      <c r="C1838" s="51"/>
      <c r="K1838" s="57"/>
    </row>
    <row r="1839" spans="1:11" ht="12.75">
      <c r="A1839" s="50">
        <v>38347</v>
      </c>
      <c r="B1839" s="51"/>
      <c r="C1839" s="51"/>
      <c r="K1839" s="57"/>
    </row>
    <row r="1840" spans="1:11" ht="12.75">
      <c r="A1840" s="50">
        <v>38348</v>
      </c>
      <c r="B1840" s="51"/>
      <c r="C1840" s="51"/>
      <c r="K1840" s="57"/>
    </row>
    <row r="1841" spans="1:11" ht="12.75">
      <c r="A1841" s="50">
        <v>38349</v>
      </c>
      <c r="B1841" s="51"/>
      <c r="C1841" s="51"/>
      <c r="K1841" s="57"/>
    </row>
    <row r="1842" spans="1:11" ht="12.75">
      <c r="A1842" s="50">
        <v>38350</v>
      </c>
      <c r="B1842" s="51"/>
      <c r="C1842" s="51"/>
      <c r="K1842" s="57"/>
    </row>
    <row r="1843" spans="1:11" ht="12.75">
      <c r="A1843" s="50">
        <v>38351</v>
      </c>
      <c r="B1843" s="51"/>
      <c r="C1843" s="51"/>
      <c r="K1843" s="57"/>
    </row>
    <row r="1844" spans="1:11" ht="12.75">
      <c r="A1844" s="50">
        <v>38352</v>
      </c>
      <c r="B1844" s="51"/>
      <c r="C1844" s="51"/>
      <c r="K1844" s="57"/>
    </row>
    <row r="1845" ht="12.75">
      <c r="K1845" s="57"/>
    </row>
    <row r="1846" spans="1:11" ht="12.75">
      <c r="A1846" s="10" t="s">
        <v>86</v>
      </c>
      <c r="B1846" s="10"/>
      <c r="C1846" s="10"/>
      <c r="K1846" s="57"/>
    </row>
    <row r="1847" spans="1:11" ht="12.75">
      <c r="A1847" s="10" t="s">
        <v>12</v>
      </c>
      <c r="B1847" s="10" t="s">
        <v>13</v>
      </c>
      <c r="C1847" s="10" t="s">
        <v>14</v>
      </c>
      <c r="K1847" s="57"/>
    </row>
    <row r="1848" spans="1:11" ht="12.75">
      <c r="A1848" s="50">
        <v>37987</v>
      </c>
      <c r="B1848" s="51"/>
      <c r="C1848" s="51"/>
      <c r="K1848" s="57"/>
    </row>
    <row r="1849" spans="1:11" ht="12.75">
      <c r="A1849" s="50">
        <v>37988</v>
      </c>
      <c r="B1849" s="51"/>
      <c r="C1849" s="51"/>
      <c r="K1849" s="57"/>
    </row>
    <row r="1850" spans="1:11" ht="12.75">
      <c r="A1850" s="50">
        <v>37989</v>
      </c>
      <c r="B1850" s="51"/>
      <c r="C1850" s="51"/>
      <c r="K1850" s="57"/>
    </row>
    <row r="1851" spans="1:11" ht="12.75">
      <c r="A1851" s="50">
        <v>37990</v>
      </c>
      <c r="B1851" s="51"/>
      <c r="C1851" s="51"/>
      <c r="K1851" s="57"/>
    </row>
    <row r="1852" spans="1:11" ht="12.75">
      <c r="A1852" s="50">
        <v>37991</v>
      </c>
      <c r="B1852" s="51"/>
      <c r="C1852" s="51"/>
      <c r="K1852" s="57"/>
    </row>
    <row r="1853" spans="1:11" ht="12.75">
      <c r="A1853" s="50">
        <v>37992</v>
      </c>
      <c r="B1853" s="51"/>
      <c r="C1853" s="51"/>
      <c r="K1853" s="57"/>
    </row>
    <row r="1854" spans="1:11" ht="12.75">
      <c r="A1854" s="50">
        <v>37993</v>
      </c>
      <c r="B1854" s="51"/>
      <c r="C1854" s="51"/>
      <c r="K1854" s="57"/>
    </row>
    <row r="1855" spans="1:11" ht="12.75">
      <c r="A1855" s="50">
        <v>37994</v>
      </c>
      <c r="B1855" s="51"/>
      <c r="C1855" s="51"/>
      <c r="K1855" s="57"/>
    </row>
    <row r="1856" spans="1:11" ht="12.75">
      <c r="A1856" s="50">
        <v>37995</v>
      </c>
      <c r="B1856" s="51"/>
      <c r="C1856" s="51"/>
      <c r="K1856" s="57"/>
    </row>
    <row r="1857" spans="1:11" ht="12.75">
      <c r="A1857" s="50">
        <v>37996</v>
      </c>
      <c r="B1857" s="51"/>
      <c r="C1857" s="51"/>
      <c r="K1857" s="57"/>
    </row>
    <row r="1858" spans="1:11" ht="12.75">
      <c r="A1858" s="50">
        <v>37997</v>
      </c>
      <c r="B1858" s="51"/>
      <c r="C1858" s="51"/>
      <c r="K1858" s="57"/>
    </row>
    <row r="1859" spans="1:11" ht="12.75">
      <c r="A1859" s="50">
        <v>37998</v>
      </c>
      <c r="B1859" s="51"/>
      <c r="C1859" s="51"/>
      <c r="K1859" s="57"/>
    </row>
    <row r="1860" spans="1:11" ht="12.75">
      <c r="A1860" s="50">
        <v>37999</v>
      </c>
      <c r="B1860" s="51"/>
      <c r="C1860" s="51"/>
      <c r="K1860" s="57"/>
    </row>
    <row r="1861" spans="1:11" ht="12.75">
      <c r="A1861" s="50">
        <v>38000</v>
      </c>
      <c r="B1861" s="51"/>
      <c r="C1861" s="51"/>
      <c r="K1861" s="57"/>
    </row>
    <row r="1862" spans="1:11" ht="12.75">
      <c r="A1862" s="50">
        <v>38001</v>
      </c>
      <c r="B1862" s="51"/>
      <c r="C1862" s="51"/>
      <c r="K1862" s="57"/>
    </row>
    <row r="1863" spans="1:11" ht="12.75">
      <c r="A1863" s="50">
        <v>38002</v>
      </c>
      <c r="B1863" s="51"/>
      <c r="C1863" s="51"/>
      <c r="K1863" s="57"/>
    </row>
    <row r="1864" spans="1:11" ht="12.75">
      <c r="A1864" s="50">
        <v>38003</v>
      </c>
      <c r="B1864" s="51"/>
      <c r="C1864" s="51"/>
      <c r="K1864" s="57"/>
    </row>
    <row r="1865" spans="1:11" ht="12.75">
      <c r="A1865" s="50">
        <v>38004</v>
      </c>
      <c r="B1865" s="51"/>
      <c r="C1865" s="51"/>
      <c r="K1865" s="57"/>
    </row>
    <row r="1866" spans="1:11" ht="12.75">
      <c r="A1866" s="50">
        <v>38005</v>
      </c>
      <c r="B1866" s="51"/>
      <c r="C1866" s="51"/>
      <c r="K1866" s="57"/>
    </row>
    <row r="1867" spans="1:11" ht="12.75">
      <c r="A1867" s="50">
        <v>38006</v>
      </c>
      <c r="B1867" s="51"/>
      <c r="C1867" s="51"/>
      <c r="K1867" s="57"/>
    </row>
    <row r="1868" spans="1:11" ht="12.75">
      <c r="A1868" s="50">
        <v>38007</v>
      </c>
      <c r="B1868" s="51"/>
      <c r="C1868" s="51"/>
      <c r="K1868" s="57"/>
    </row>
    <row r="1869" spans="1:11" ht="12.75">
      <c r="A1869" s="50">
        <v>38008</v>
      </c>
      <c r="B1869" s="51"/>
      <c r="C1869" s="51"/>
      <c r="K1869" s="57"/>
    </row>
    <row r="1870" spans="1:11" ht="12.75">
      <c r="A1870" s="50">
        <v>38009</v>
      </c>
      <c r="B1870" s="51"/>
      <c r="C1870" s="51"/>
      <c r="K1870" s="57"/>
    </row>
    <row r="1871" spans="1:11" ht="12.75">
      <c r="A1871" s="50">
        <v>38010</v>
      </c>
      <c r="B1871" s="51"/>
      <c r="C1871" s="51"/>
      <c r="K1871" s="57"/>
    </row>
    <row r="1872" spans="1:11" ht="12.75">
      <c r="A1872" s="50">
        <v>38011</v>
      </c>
      <c r="B1872" s="51"/>
      <c r="C1872" s="51"/>
      <c r="K1872" s="57"/>
    </row>
    <row r="1873" spans="1:11" ht="12.75">
      <c r="A1873" s="50">
        <v>38012</v>
      </c>
      <c r="B1873" s="51"/>
      <c r="C1873" s="51"/>
      <c r="K1873" s="57"/>
    </row>
    <row r="1874" spans="1:11" ht="12.75">
      <c r="A1874" s="50">
        <v>38013</v>
      </c>
      <c r="B1874" s="51"/>
      <c r="C1874" s="51"/>
      <c r="K1874" s="57"/>
    </row>
    <row r="1875" spans="1:11" ht="12.75">
      <c r="A1875" s="50">
        <v>38014</v>
      </c>
      <c r="B1875" s="51"/>
      <c r="C1875" s="51"/>
      <c r="K1875" s="57"/>
    </row>
    <row r="1876" spans="1:11" ht="12.75">
      <c r="A1876" s="50">
        <v>38015</v>
      </c>
      <c r="B1876" s="51"/>
      <c r="C1876" s="51"/>
      <c r="K1876" s="57"/>
    </row>
    <row r="1877" spans="1:11" ht="12.75">
      <c r="A1877" s="50">
        <v>38016</v>
      </c>
      <c r="B1877" s="51"/>
      <c r="C1877" s="51"/>
      <c r="K1877" s="57"/>
    </row>
    <row r="1878" spans="1:11" ht="12.75">
      <c r="A1878" s="50">
        <v>38017</v>
      </c>
      <c r="B1878" s="51"/>
      <c r="C1878" s="51"/>
      <c r="K1878" s="57"/>
    </row>
    <row r="1879" spans="1:11" ht="12.75">
      <c r="A1879" s="50">
        <v>38018</v>
      </c>
      <c r="B1879" s="51"/>
      <c r="C1879" s="51"/>
      <c r="K1879" s="57"/>
    </row>
    <row r="1880" spans="1:11" ht="12.75">
      <c r="A1880" s="50">
        <v>38019</v>
      </c>
      <c r="B1880" s="51"/>
      <c r="C1880" s="51"/>
      <c r="K1880" s="57"/>
    </row>
    <row r="1881" spans="1:11" ht="12.75">
      <c r="A1881" s="50">
        <v>38020</v>
      </c>
      <c r="B1881" s="51"/>
      <c r="C1881" s="51"/>
      <c r="K1881" s="57"/>
    </row>
    <row r="1882" spans="1:11" ht="12.75">
      <c r="A1882" s="50">
        <v>38021</v>
      </c>
      <c r="B1882" s="51"/>
      <c r="C1882" s="51"/>
      <c r="K1882" s="57"/>
    </row>
    <row r="1883" spans="1:11" ht="12.75">
      <c r="A1883" s="50">
        <v>38022</v>
      </c>
      <c r="B1883" s="51"/>
      <c r="C1883" s="51"/>
      <c r="K1883" s="57"/>
    </row>
    <row r="1884" spans="1:11" ht="12.75">
      <c r="A1884" s="50">
        <v>38023</v>
      </c>
      <c r="B1884" s="51"/>
      <c r="C1884" s="51"/>
      <c r="K1884" s="57"/>
    </row>
    <row r="1885" spans="1:11" ht="12.75">
      <c r="A1885" s="50">
        <v>38024</v>
      </c>
      <c r="B1885" s="51"/>
      <c r="C1885" s="51"/>
      <c r="K1885" s="57"/>
    </row>
    <row r="1886" spans="1:11" ht="12.75">
      <c r="A1886" s="50">
        <v>38025</v>
      </c>
      <c r="B1886" s="51"/>
      <c r="C1886" s="51"/>
      <c r="K1886" s="57"/>
    </row>
    <row r="1887" spans="1:11" ht="12.75">
      <c r="A1887" s="50">
        <v>38026</v>
      </c>
      <c r="B1887" s="51"/>
      <c r="C1887" s="51"/>
      <c r="K1887" s="57"/>
    </row>
    <row r="1888" spans="1:11" ht="12.75">
      <c r="A1888" s="50">
        <v>38027</v>
      </c>
      <c r="B1888" s="51"/>
      <c r="C1888" s="51"/>
      <c r="K1888" s="57"/>
    </row>
    <row r="1889" spans="1:11" ht="12.75">
      <c r="A1889" s="50">
        <v>38028</v>
      </c>
      <c r="B1889" s="51"/>
      <c r="C1889" s="51"/>
      <c r="K1889" s="57"/>
    </row>
    <row r="1890" spans="1:11" ht="12.75">
      <c r="A1890" s="50">
        <v>38029</v>
      </c>
      <c r="B1890" s="51"/>
      <c r="C1890" s="51"/>
      <c r="K1890" s="57"/>
    </row>
    <row r="1891" spans="1:11" ht="12.75">
      <c r="A1891" s="50">
        <v>38030</v>
      </c>
      <c r="B1891" s="51"/>
      <c r="C1891" s="51"/>
      <c r="K1891" s="57"/>
    </row>
    <row r="1892" spans="1:11" ht="12.75">
      <c r="A1892" s="50">
        <v>38031</v>
      </c>
      <c r="B1892" s="51"/>
      <c r="C1892" s="51"/>
      <c r="K1892" s="57"/>
    </row>
    <row r="1893" spans="1:11" ht="12.75">
      <c r="A1893" s="50">
        <v>38032</v>
      </c>
      <c r="B1893" s="51"/>
      <c r="C1893" s="51"/>
      <c r="K1893" s="57"/>
    </row>
    <row r="1894" spans="1:11" ht="12.75">
      <c r="A1894" s="50">
        <v>38033</v>
      </c>
      <c r="B1894" s="51"/>
      <c r="C1894" s="51"/>
      <c r="K1894" s="57"/>
    </row>
    <row r="1895" spans="1:11" ht="12.75">
      <c r="A1895" s="50">
        <v>38034</v>
      </c>
      <c r="B1895" s="51"/>
      <c r="C1895" s="51"/>
      <c r="K1895" s="57"/>
    </row>
    <row r="1896" spans="1:11" ht="12.75">
      <c r="A1896" s="50">
        <v>38035</v>
      </c>
      <c r="B1896" s="51"/>
      <c r="C1896" s="51"/>
      <c r="K1896" s="57"/>
    </row>
    <row r="1897" spans="1:11" ht="12.75">
      <c r="A1897" s="50">
        <v>38036</v>
      </c>
      <c r="B1897" s="51"/>
      <c r="C1897" s="51"/>
      <c r="K1897" s="57"/>
    </row>
    <row r="1898" spans="1:11" ht="12.75">
      <c r="A1898" s="50">
        <v>38037</v>
      </c>
      <c r="B1898" s="51"/>
      <c r="C1898" s="51"/>
      <c r="K1898" s="57"/>
    </row>
    <row r="1899" spans="1:11" ht="12.75">
      <c r="A1899" s="50">
        <v>38038</v>
      </c>
      <c r="B1899" s="51"/>
      <c r="C1899" s="51"/>
      <c r="K1899" s="57"/>
    </row>
    <row r="1900" spans="1:11" ht="12.75">
      <c r="A1900" s="50">
        <v>38039</v>
      </c>
      <c r="B1900" s="51"/>
      <c r="C1900" s="51"/>
      <c r="K1900" s="57"/>
    </row>
    <row r="1901" spans="1:11" ht="12.75">
      <c r="A1901" s="50">
        <v>38040</v>
      </c>
      <c r="B1901" s="51"/>
      <c r="C1901" s="51"/>
      <c r="K1901" s="57"/>
    </row>
    <row r="1902" spans="1:11" ht="12.75">
      <c r="A1902" s="50">
        <v>38041</v>
      </c>
      <c r="B1902" s="51"/>
      <c r="C1902" s="51"/>
      <c r="K1902" s="57"/>
    </row>
    <row r="1903" spans="1:11" ht="12.75">
      <c r="A1903" s="50">
        <v>38042</v>
      </c>
      <c r="B1903" s="51"/>
      <c r="C1903" s="51"/>
      <c r="K1903" s="57"/>
    </row>
    <row r="1904" spans="1:11" ht="12.75">
      <c r="A1904" s="50">
        <v>38043</v>
      </c>
      <c r="B1904" s="51"/>
      <c r="C1904" s="51"/>
      <c r="K1904" s="57"/>
    </row>
    <row r="1905" spans="1:11" ht="12.75">
      <c r="A1905" s="50">
        <v>38044</v>
      </c>
      <c r="B1905" s="51"/>
      <c r="C1905" s="51"/>
      <c r="K1905" s="57"/>
    </row>
    <row r="1906" spans="1:11" ht="12.75">
      <c r="A1906" s="50">
        <v>38045</v>
      </c>
      <c r="B1906" s="51"/>
      <c r="C1906" s="51"/>
      <c r="K1906" s="57"/>
    </row>
    <row r="1907" spans="1:11" ht="12.75">
      <c r="A1907" s="50">
        <v>38046</v>
      </c>
      <c r="B1907" s="51"/>
      <c r="C1907" s="51"/>
      <c r="K1907" s="57"/>
    </row>
    <row r="1908" spans="1:11" ht="12.75">
      <c r="A1908" s="50">
        <v>38047</v>
      </c>
      <c r="B1908" s="51"/>
      <c r="C1908" s="51"/>
      <c r="K1908" s="57"/>
    </row>
    <row r="1909" spans="1:11" ht="12.75">
      <c r="A1909" s="50">
        <v>38048</v>
      </c>
      <c r="B1909" s="51"/>
      <c r="C1909" s="51"/>
      <c r="K1909" s="57"/>
    </row>
    <row r="1910" spans="1:11" ht="12.75">
      <c r="A1910" s="50">
        <v>38049</v>
      </c>
      <c r="B1910" s="51"/>
      <c r="C1910" s="51"/>
      <c r="K1910" s="57"/>
    </row>
    <row r="1911" spans="1:11" ht="12.75">
      <c r="A1911" s="50">
        <v>38050</v>
      </c>
      <c r="B1911" s="51"/>
      <c r="C1911" s="51"/>
      <c r="K1911" s="57"/>
    </row>
    <row r="1912" spans="1:11" ht="12.75">
      <c r="A1912" s="50">
        <v>38051</v>
      </c>
      <c r="B1912" s="51"/>
      <c r="C1912" s="51"/>
      <c r="K1912" s="57"/>
    </row>
    <row r="1913" spans="1:11" ht="12.75">
      <c r="A1913" s="50">
        <v>38052</v>
      </c>
      <c r="B1913" s="51"/>
      <c r="C1913" s="51"/>
      <c r="K1913" s="57"/>
    </row>
    <row r="1914" spans="1:11" ht="12.75">
      <c r="A1914" s="50">
        <v>38053</v>
      </c>
      <c r="B1914" s="51"/>
      <c r="C1914" s="51"/>
      <c r="K1914" s="57"/>
    </row>
    <row r="1915" spans="1:11" ht="12.75">
      <c r="A1915" s="50">
        <v>38054</v>
      </c>
      <c r="B1915" s="51"/>
      <c r="C1915" s="51"/>
      <c r="K1915" s="57"/>
    </row>
    <row r="1916" spans="1:11" ht="12.75">
      <c r="A1916" s="50">
        <v>38055</v>
      </c>
      <c r="B1916" s="51"/>
      <c r="C1916" s="51"/>
      <c r="K1916" s="57"/>
    </row>
    <row r="1917" spans="1:11" ht="12.75">
      <c r="A1917" s="50">
        <v>38056</v>
      </c>
      <c r="B1917" s="51"/>
      <c r="C1917" s="51"/>
      <c r="K1917" s="57"/>
    </row>
    <row r="1918" spans="1:11" ht="12.75">
      <c r="A1918" s="50">
        <v>38057</v>
      </c>
      <c r="B1918" s="51"/>
      <c r="C1918" s="51"/>
      <c r="K1918" s="57"/>
    </row>
    <row r="1919" spans="1:11" ht="12.75">
      <c r="A1919" s="50">
        <v>38058</v>
      </c>
      <c r="B1919" s="51"/>
      <c r="C1919" s="51"/>
      <c r="K1919" s="57"/>
    </row>
    <row r="1920" spans="1:11" ht="12.75">
      <c r="A1920" s="50">
        <v>38059</v>
      </c>
      <c r="B1920" s="51"/>
      <c r="C1920" s="51"/>
      <c r="K1920" s="57"/>
    </row>
    <row r="1921" spans="1:11" ht="12.75">
      <c r="A1921" s="50">
        <v>38060</v>
      </c>
      <c r="B1921" s="51"/>
      <c r="C1921" s="51"/>
      <c r="K1921" s="57"/>
    </row>
    <row r="1922" spans="1:11" ht="12.75">
      <c r="A1922" s="50">
        <v>38061</v>
      </c>
      <c r="B1922" s="51"/>
      <c r="C1922" s="51"/>
      <c r="K1922" s="57"/>
    </row>
    <row r="1923" spans="1:11" ht="12.75">
      <c r="A1923" s="50">
        <v>38062</v>
      </c>
      <c r="B1923" s="51"/>
      <c r="C1923" s="51"/>
      <c r="K1923" s="57"/>
    </row>
    <row r="1924" spans="1:11" ht="12.75">
      <c r="A1924" s="50">
        <v>38063</v>
      </c>
      <c r="B1924" s="51"/>
      <c r="C1924" s="51"/>
      <c r="K1924" s="57"/>
    </row>
    <row r="1925" spans="1:11" ht="12.75">
      <c r="A1925" s="50">
        <v>38064</v>
      </c>
      <c r="B1925" s="51"/>
      <c r="C1925" s="51"/>
      <c r="K1925" s="57"/>
    </row>
    <row r="1926" spans="1:11" ht="12.75">
      <c r="A1926" s="50">
        <v>38065</v>
      </c>
      <c r="B1926" s="51"/>
      <c r="C1926" s="51"/>
      <c r="K1926" s="57"/>
    </row>
    <row r="1927" spans="1:11" ht="12.75">
      <c r="A1927" s="50">
        <v>38066</v>
      </c>
      <c r="B1927" s="51"/>
      <c r="C1927" s="51"/>
      <c r="K1927" s="57"/>
    </row>
    <row r="1928" spans="1:11" ht="12.75">
      <c r="A1928" s="50">
        <v>38067</v>
      </c>
      <c r="B1928" s="51"/>
      <c r="C1928" s="51"/>
      <c r="K1928" s="57"/>
    </row>
    <row r="1929" spans="1:11" ht="12.75">
      <c r="A1929" s="50">
        <v>38068</v>
      </c>
      <c r="B1929" s="51"/>
      <c r="C1929" s="51"/>
      <c r="K1929" s="57"/>
    </row>
    <row r="1930" spans="1:11" ht="12.75">
      <c r="A1930" s="50">
        <v>38069</v>
      </c>
      <c r="B1930" s="51"/>
      <c r="C1930" s="51"/>
      <c r="K1930" s="57"/>
    </row>
    <row r="1931" spans="1:11" ht="12.75">
      <c r="A1931" s="50">
        <v>38070</v>
      </c>
      <c r="B1931" s="51"/>
      <c r="C1931" s="51"/>
      <c r="K1931" s="57"/>
    </row>
    <row r="1932" spans="1:11" ht="12.75">
      <c r="A1932" s="50">
        <v>38071</v>
      </c>
      <c r="B1932" s="51"/>
      <c r="C1932" s="51"/>
      <c r="K1932" s="57"/>
    </row>
    <row r="1933" spans="1:11" ht="12.75">
      <c r="A1933" s="50">
        <v>38072</v>
      </c>
      <c r="B1933" s="51"/>
      <c r="C1933" s="51"/>
      <c r="K1933" s="57"/>
    </row>
    <row r="1934" spans="1:11" ht="12.75">
      <c r="A1934" s="50">
        <v>38073</v>
      </c>
      <c r="B1934" s="51"/>
      <c r="C1934" s="51"/>
      <c r="K1934" s="57"/>
    </row>
    <row r="1935" spans="1:11" ht="12.75">
      <c r="A1935" s="50">
        <v>38074</v>
      </c>
      <c r="B1935" s="51"/>
      <c r="C1935" s="51"/>
      <c r="K1935" s="57"/>
    </row>
    <row r="1936" spans="1:11" ht="12.75">
      <c r="A1936" s="50">
        <v>38075</v>
      </c>
      <c r="B1936" s="51"/>
      <c r="C1936" s="51"/>
      <c r="K1936" s="57"/>
    </row>
    <row r="1937" spans="1:11" ht="12.75">
      <c r="A1937" s="50">
        <v>38076</v>
      </c>
      <c r="B1937" s="51"/>
      <c r="C1937" s="51"/>
      <c r="K1937" s="57"/>
    </row>
    <row r="1938" spans="1:11" ht="12.75">
      <c r="A1938" s="50">
        <v>38077</v>
      </c>
      <c r="B1938" s="51"/>
      <c r="C1938" s="51"/>
      <c r="K1938" s="57"/>
    </row>
    <row r="1939" spans="1:11" ht="12.75">
      <c r="A1939" s="50">
        <v>38078</v>
      </c>
      <c r="B1939" s="51"/>
      <c r="C1939" s="51"/>
      <c r="K1939" s="57"/>
    </row>
    <row r="1940" spans="1:11" ht="12.75">
      <c r="A1940" s="50">
        <v>38079</v>
      </c>
      <c r="B1940" s="51"/>
      <c r="C1940" s="51"/>
      <c r="K1940" s="57"/>
    </row>
    <row r="1941" spans="1:11" ht="12.75">
      <c r="A1941" s="50">
        <v>38080</v>
      </c>
      <c r="B1941" s="51"/>
      <c r="C1941" s="51"/>
      <c r="K1941" s="57"/>
    </row>
    <row r="1942" spans="1:11" ht="12.75">
      <c r="A1942" s="50">
        <v>38081</v>
      </c>
      <c r="B1942" s="51"/>
      <c r="C1942" s="51"/>
      <c r="K1942" s="57"/>
    </row>
    <row r="1943" spans="1:11" ht="12.75">
      <c r="A1943" s="50">
        <v>38082</v>
      </c>
      <c r="B1943" s="51"/>
      <c r="C1943" s="51"/>
      <c r="K1943" s="57"/>
    </row>
    <row r="1944" spans="1:11" ht="12.75">
      <c r="A1944" s="50">
        <v>38083</v>
      </c>
      <c r="B1944" s="51"/>
      <c r="C1944" s="51"/>
      <c r="K1944" s="57"/>
    </row>
    <row r="1945" spans="1:11" ht="12.75">
      <c r="A1945" s="50">
        <v>38084</v>
      </c>
      <c r="B1945" s="51"/>
      <c r="C1945" s="51"/>
      <c r="K1945" s="57"/>
    </row>
    <row r="1946" spans="1:11" ht="12.75">
      <c r="A1946" s="50">
        <v>38085</v>
      </c>
      <c r="B1946" s="51"/>
      <c r="C1946" s="51"/>
      <c r="K1946" s="57"/>
    </row>
    <row r="1947" spans="1:11" ht="12.75">
      <c r="A1947" s="50">
        <v>38086</v>
      </c>
      <c r="B1947" s="51"/>
      <c r="C1947" s="51"/>
      <c r="K1947" s="57"/>
    </row>
    <row r="1948" spans="1:11" ht="12.75">
      <c r="A1948" s="50">
        <v>38087</v>
      </c>
      <c r="B1948" s="51"/>
      <c r="C1948" s="51"/>
      <c r="K1948" s="57"/>
    </row>
    <row r="1949" spans="1:11" ht="12.75">
      <c r="A1949" s="50">
        <v>38088</v>
      </c>
      <c r="B1949" s="51"/>
      <c r="C1949" s="51"/>
      <c r="K1949" s="57"/>
    </row>
    <row r="1950" spans="1:11" ht="12.75">
      <c r="A1950" s="50">
        <v>38089</v>
      </c>
      <c r="B1950" s="51"/>
      <c r="C1950" s="51"/>
      <c r="K1950" s="57"/>
    </row>
    <row r="1951" spans="1:11" ht="12.75">
      <c r="A1951" s="50">
        <v>38090</v>
      </c>
      <c r="B1951" s="51"/>
      <c r="C1951" s="51"/>
      <c r="K1951" s="57"/>
    </row>
    <row r="1952" spans="1:11" ht="12.75">
      <c r="A1952" s="50">
        <v>38091</v>
      </c>
      <c r="B1952" s="51"/>
      <c r="C1952" s="51"/>
      <c r="K1952" s="57"/>
    </row>
    <row r="1953" spans="1:11" ht="12.75">
      <c r="A1953" s="50">
        <v>38092</v>
      </c>
      <c r="B1953" s="51"/>
      <c r="C1953" s="51"/>
      <c r="K1953" s="57"/>
    </row>
    <row r="1954" spans="1:11" ht="12.75">
      <c r="A1954" s="50">
        <v>38093</v>
      </c>
      <c r="B1954" s="51"/>
      <c r="C1954" s="51"/>
      <c r="K1954" s="57"/>
    </row>
    <row r="1955" spans="1:11" ht="12.75">
      <c r="A1955" s="50">
        <v>38094</v>
      </c>
      <c r="B1955" s="51"/>
      <c r="C1955" s="51"/>
      <c r="K1955" s="57"/>
    </row>
    <row r="1956" spans="1:11" ht="12.75">
      <c r="A1956" s="50">
        <v>38095</v>
      </c>
      <c r="B1956" s="51"/>
      <c r="C1956" s="51"/>
      <c r="K1956" s="57"/>
    </row>
    <row r="1957" spans="1:11" ht="12.75">
      <c r="A1957" s="50">
        <v>38096</v>
      </c>
      <c r="B1957" s="51"/>
      <c r="C1957" s="51"/>
      <c r="K1957" s="57"/>
    </row>
    <row r="1958" spans="1:11" ht="12.75">
      <c r="A1958" s="50">
        <v>38097</v>
      </c>
      <c r="B1958" s="51"/>
      <c r="C1958" s="51"/>
      <c r="K1958" s="57"/>
    </row>
    <row r="1959" spans="1:11" ht="12.75">
      <c r="A1959" s="50">
        <v>38098</v>
      </c>
      <c r="B1959" s="51"/>
      <c r="C1959" s="51"/>
      <c r="K1959" s="57"/>
    </row>
    <row r="1960" spans="1:11" ht="12.75">
      <c r="A1960" s="50">
        <v>38099</v>
      </c>
      <c r="B1960" s="51"/>
      <c r="C1960" s="51"/>
      <c r="K1960" s="57"/>
    </row>
    <row r="1961" spans="1:11" ht="12.75">
      <c r="A1961" s="50">
        <v>38100</v>
      </c>
      <c r="B1961" s="51"/>
      <c r="C1961" s="51"/>
      <c r="K1961" s="57"/>
    </row>
    <row r="1962" spans="1:11" ht="12.75">
      <c r="A1962" s="50">
        <v>38101</v>
      </c>
      <c r="B1962" s="51"/>
      <c r="C1962" s="51"/>
      <c r="K1962" s="57"/>
    </row>
    <row r="1963" spans="1:11" ht="12.75">
      <c r="A1963" s="50">
        <v>38102</v>
      </c>
      <c r="B1963" s="51"/>
      <c r="C1963" s="51"/>
      <c r="K1963" s="57"/>
    </row>
    <row r="1964" spans="1:11" ht="12.75">
      <c r="A1964" s="50">
        <v>38103</v>
      </c>
      <c r="B1964" s="51"/>
      <c r="C1964" s="51"/>
      <c r="K1964" s="57"/>
    </row>
    <row r="1965" spans="1:11" ht="12.75">
      <c r="A1965" s="50">
        <v>38104</v>
      </c>
      <c r="B1965" s="51"/>
      <c r="C1965" s="51"/>
      <c r="K1965" s="57"/>
    </row>
    <row r="1966" spans="1:11" ht="12.75">
      <c r="A1966" s="50">
        <v>38105</v>
      </c>
      <c r="B1966" s="51"/>
      <c r="C1966" s="51"/>
      <c r="K1966" s="57"/>
    </row>
    <row r="1967" spans="1:11" ht="12.75">
      <c r="A1967" s="50">
        <v>38106</v>
      </c>
      <c r="B1967" s="51"/>
      <c r="C1967" s="51"/>
      <c r="K1967" s="57"/>
    </row>
    <row r="1968" spans="1:11" ht="12.75">
      <c r="A1968" s="50">
        <v>38107</v>
      </c>
      <c r="B1968" s="51"/>
      <c r="C1968" s="51"/>
      <c r="K1968" s="57"/>
    </row>
    <row r="1969" spans="1:11" ht="12.75">
      <c r="A1969" s="50">
        <v>38108</v>
      </c>
      <c r="B1969" s="51"/>
      <c r="C1969" s="51"/>
      <c r="K1969" s="57"/>
    </row>
    <row r="1970" spans="1:11" ht="12.75">
      <c r="A1970" s="50">
        <v>38109</v>
      </c>
      <c r="B1970" s="51"/>
      <c r="C1970" s="51"/>
      <c r="K1970" s="57"/>
    </row>
    <row r="1971" spans="1:11" ht="12.75">
      <c r="A1971" s="50">
        <v>38110</v>
      </c>
      <c r="B1971" s="51"/>
      <c r="C1971" s="51"/>
      <c r="K1971" s="57"/>
    </row>
    <row r="1972" spans="1:11" ht="12.75">
      <c r="A1972" s="50">
        <v>38111</v>
      </c>
      <c r="B1972" s="51"/>
      <c r="C1972" s="51"/>
      <c r="K1972" s="57"/>
    </row>
    <row r="1973" spans="1:11" ht="12.75">
      <c r="A1973" s="50">
        <v>38112</v>
      </c>
      <c r="B1973" s="51"/>
      <c r="C1973" s="51"/>
      <c r="K1973" s="57"/>
    </row>
    <row r="1974" spans="1:11" ht="12.75">
      <c r="A1974" s="50">
        <v>38113</v>
      </c>
      <c r="B1974" s="51"/>
      <c r="C1974" s="51"/>
      <c r="K1974" s="57"/>
    </row>
    <row r="1975" spans="1:11" ht="12.75">
      <c r="A1975" s="50">
        <v>38114</v>
      </c>
      <c r="B1975" s="51"/>
      <c r="C1975" s="51"/>
      <c r="K1975" s="57"/>
    </row>
    <row r="1976" spans="1:11" ht="12.75">
      <c r="A1976" s="50">
        <v>38115</v>
      </c>
      <c r="B1976" s="51"/>
      <c r="C1976" s="51"/>
      <c r="K1976" s="57"/>
    </row>
    <row r="1977" spans="1:11" ht="12.75">
      <c r="A1977" s="50">
        <v>38116</v>
      </c>
      <c r="B1977" s="51"/>
      <c r="C1977" s="51"/>
      <c r="K1977" s="57"/>
    </row>
    <row r="1978" spans="1:11" ht="12.75">
      <c r="A1978" s="50">
        <v>38117</v>
      </c>
      <c r="B1978" s="51"/>
      <c r="C1978" s="51"/>
      <c r="K1978" s="57"/>
    </row>
    <row r="1979" spans="1:11" ht="12.75">
      <c r="A1979" s="50">
        <v>38118</v>
      </c>
      <c r="B1979" s="51"/>
      <c r="C1979" s="51"/>
      <c r="K1979" s="57"/>
    </row>
    <row r="1980" spans="1:11" ht="12.75">
      <c r="A1980" s="50">
        <v>38119</v>
      </c>
      <c r="B1980" s="51"/>
      <c r="C1980" s="51"/>
      <c r="K1980" s="57"/>
    </row>
    <row r="1981" spans="1:11" ht="12.75">
      <c r="A1981" s="50">
        <v>38120</v>
      </c>
      <c r="B1981" s="51"/>
      <c r="C1981" s="51"/>
      <c r="K1981" s="57"/>
    </row>
    <row r="1982" spans="1:11" ht="12.75">
      <c r="A1982" s="50">
        <v>38121</v>
      </c>
      <c r="B1982" s="51"/>
      <c r="C1982" s="51"/>
      <c r="K1982" s="57"/>
    </row>
    <row r="1983" spans="1:11" ht="12.75">
      <c r="A1983" s="50">
        <v>38122</v>
      </c>
      <c r="B1983" s="51"/>
      <c r="C1983" s="51"/>
      <c r="K1983" s="57"/>
    </row>
    <row r="1984" spans="1:11" ht="12.75">
      <c r="A1984" s="50">
        <v>38123</v>
      </c>
      <c r="B1984" s="51"/>
      <c r="C1984" s="51"/>
      <c r="K1984" s="57"/>
    </row>
    <row r="1985" spans="1:11" ht="12.75">
      <c r="A1985" s="50">
        <v>38124</v>
      </c>
      <c r="B1985" s="51"/>
      <c r="C1985" s="51"/>
      <c r="K1985" s="57"/>
    </row>
    <row r="1986" spans="1:11" ht="12.75">
      <c r="A1986" s="50">
        <v>38125</v>
      </c>
      <c r="B1986" s="51"/>
      <c r="C1986" s="51"/>
      <c r="K1986" s="57"/>
    </row>
    <row r="1987" spans="1:11" ht="12.75">
      <c r="A1987" s="50">
        <v>38126</v>
      </c>
      <c r="B1987" s="51"/>
      <c r="C1987" s="51"/>
      <c r="K1987" s="57"/>
    </row>
    <row r="1988" spans="1:11" ht="12.75">
      <c r="A1988" s="50">
        <v>38127</v>
      </c>
      <c r="B1988" s="51"/>
      <c r="C1988" s="51"/>
      <c r="K1988" s="57"/>
    </row>
    <row r="1989" spans="1:11" ht="12.75">
      <c r="A1989" s="50">
        <v>38128</v>
      </c>
      <c r="B1989" s="51"/>
      <c r="C1989" s="51"/>
      <c r="K1989" s="57"/>
    </row>
    <row r="1990" spans="1:11" ht="12.75">
      <c r="A1990" s="50">
        <v>38129</v>
      </c>
      <c r="B1990" s="51"/>
      <c r="C1990" s="51"/>
      <c r="K1990" s="57"/>
    </row>
    <row r="1991" spans="1:11" ht="12.75">
      <c r="A1991" s="50">
        <v>38130</v>
      </c>
      <c r="B1991" s="51"/>
      <c r="C1991" s="51"/>
      <c r="K1991" s="57"/>
    </row>
    <row r="1992" spans="1:11" ht="12.75">
      <c r="A1992" s="50">
        <v>38131</v>
      </c>
      <c r="B1992" s="51"/>
      <c r="C1992" s="51"/>
      <c r="K1992" s="57"/>
    </row>
    <row r="1993" spans="1:11" ht="12.75">
      <c r="A1993" s="50">
        <v>38132</v>
      </c>
      <c r="B1993" s="51"/>
      <c r="C1993" s="51"/>
      <c r="K1993" s="57"/>
    </row>
    <row r="1994" spans="1:11" ht="12.75">
      <c r="A1994" s="50">
        <v>38133</v>
      </c>
      <c r="B1994" s="51"/>
      <c r="C1994" s="51"/>
      <c r="K1994" s="57"/>
    </row>
    <row r="1995" spans="1:11" ht="12.75">
      <c r="A1995" s="50">
        <v>38134</v>
      </c>
      <c r="B1995" s="51"/>
      <c r="C1995" s="51"/>
      <c r="K1995" s="57"/>
    </row>
    <row r="1996" spans="1:11" ht="12.75">
      <c r="A1996" s="50">
        <v>38135</v>
      </c>
      <c r="B1996" s="51"/>
      <c r="C1996" s="51"/>
      <c r="K1996" s="57"/>
    </row>
    <row r="1997" spans="1:11" ht="12.75">
      <c r="A1997" s="50">
        <v>38136</v>
      </c>
      <c r="B1997" s="51"/>
      <c r="C1997" s="51"/>
      <c r="K1997" s="57"/>
    </row>
    <row r="1998" spans="1:11" ht="12.75">
      <c r="A1998" s="50">
        <v>38137</v>
      </c>
      <c r="B1998" s="51"/>
      <c r="C1998" s="51"/>
      <c r="K1998" s="57"/>
    </row>
    <row r="1999" spans="1:11" ht="12.75">
      <c r="A1999" s="50">
        <v>38138</v>
      </c>
      <c r="B1999" s="51"/>
      <c r="C1999" s="51"/>
      <c r="K1999" s="57"/>
    </row>
    <row r="2000" spans="1:11" ht="12.75">
      <c r="A2000" s="50">
        <v>38139</v>
      </c>
      <c r="B2000" s="51"/>
      <c r="C2000" s="51"/>
      <c r="K2000" s="57"/>
    </row>
    <row r="2001" spans="1:11" ht="12.75">
      <c r="A2001" s="50">
        <v>38140</v>
      </c>
      <c r="B2001" s="51"/>
      <c r="C2001" s="51"/>
      <c r="K2001" s="57"/>
    </row>
    <row r="2002" spans="1:11" ht="12.75">
      <c r="A2002" s="50">
        <v>38141</v>
      </c>
      <c r="B2002" s="51"/>
      <c r="C2002" s="51"/>
      <c r="K2002" s="57"/>
    </row>
    <row r="2003" spans="1:11" ht="12.75">
      <c r="A2003" s="50">
        <v>38142</v>
      </c>
      <c r="B2003" s="51"/>
      <c r="C2003" s="51"/>
      <c r="K2003" s="57"/>
    </row>
    <row r="2004" spans="1:11" ht="12.75">
      <c r="A2004" s="50">
        <v>38143</v>
      </c>
      <c r="B2004" s="51"/>
      <c r="C2004" s="51"/>
      <c r="K2004" s="57"/>
    </row>
    <row r="2005" spans="1:11" ht="12.75">
      <c r="A2005" s="50">
        <v>38144</v>
      </c>
      <c r="B2005" s="51"/>
      <c r="C2005" s="51"/>
      <c r="K2005" s="57"/>
    </row>
    <row r="2006" spans="1:11" ht="12.75">
      <c r="A2006" s="50">
        <v>38145</v>
      </c>
      <c r="B2006" s="51"/>
      <c r="C2006" s="51"/>
      <c r="K2006" s="57"/>
    </row>
    <row r="2007" spans="1:11" ht="12.75">
      <c r="A2007" s="50">
        <v>38146</v>
      </c>
      <c r="B2007" s="51"/>
      <c r="C2007" s="51"/>
      <c r="K2007" s="57"/>
    </row>
    <row r="2008" spans="1:11" ht="12.75">
      <c r="A2008" s="50">
        <v>38147</v>
      </c>
      <c r="B2008" s="51"/>
      <c r="C2008" s="51"/>
      <c r="K2008" s="57"/>
    </row>
    <row r="2009" spans="1:11" ht="12.75">
      <c r="A2009" s="50">
        <v>38148</v>
      </c>
      <c r="B2009" s="51"/>
      <c r="C2009" s="51"/>
      <c r="K2009" s="57"/>
    </row>
    <row r="2010" spans="1:11" ht="12.75">
      <c r="A2010" s="50">
        <v>38149</v>
      </c>
      <c r="B2010" s="51"/>
      <c r="C2010" s="51"/>
      <c r="K2010" s="57"/>
    </row>
    <row r="2011" spans="1:11" ht="12.75">
      <c r="A2011" s="50">
        <v>38150</v>
      </c>
      <c r="B2011" s="51"/>
      <c r="C2011" s="51"/>
      <c r="K2011" s="57"/>
    </row>
    <row r="2012" spans="1:11" ht="12.75">
      <c r="A2012" s="50">
        <v>38151</v>
      </c>
      <c r="B2012" s="51"/>
      <c r="C2012" s="51"/>
      <c r="K2012" s="57"/>
    </row>
    <row r="2013" spans="1:11" ht="12.75">
      <c r="A2013" s="50">
        <v>38152</v>
      </c>
      <c r="B2013" s="51"/>
      <c r="C2013" s="51"/>
      <c r="K2013" s="57"/>
    </row>
    <row r="2014" spans="1:11" ht="12.75">
      <c r="A2014" s="50">
        <v>38153</v>
      </c>
      <c r="B2014" s="51"/>
      <c r="C2014" s="51"/>
      <c r="K2014" s="57"/>
    </row>
    <row r="2015" spans="1:11" ht="12.75">
      <c r="A2015" s="50">
        <v>38154</v>
      </c>
      <c r="B2015" s="51"/>
      <c r="C2015" s="51"/>
      <c r="K2015" s="57"/>
    </row>
    <row r="2016" spans="1:11" ht="12.75">
      <c r="A2016" s="50">
        <v>38155</v>
      </c>
      <c r="B2016" s="51"/>
      <c r="C2016" s="51"/>
      <c r="K2016" s="57"/>
    </row>
    <row r="2017" spans="1:11" ht="12.75">
      <c r="A2017" s="50">
        <v>38156</v>
      </c>
      <c r="B2017" s="51"/>
      <c r="C2017" s="51"/>
      <c r="K2017" s="57"/>
    </row>
    <row r="2018" spans="1:11" ht="12.75">
      <c r="A2018" s="50">
        <v>38157</v>
      </c>
      <c r="B2018" s="51"/>
      <c r="C2018" s="51"/>
      <c r="K2018" s="57"/>
    </row>
    <row r="2019" spans="1:11" ht="12.75">
      <c r="A2019" s="50">
        <v>38158</v>
      </c>
      <c r="B2019" s="51"/>
      <c r="C2019" s="51"/>
      <c r="K2019" s="57"/>
    </row>
    <row r="2020" spans="1:11" ht="12.75">
      <c r="A2020" s="50">
        <v>38159</v>
      </c>
      <c r="B2020" s="51"/>
      <c r="C2020" s="51"/>
      <c r="K2020" s="57"/>
    </row>
    <row r="2021" spans="1:11" ht="12.75">
      <c r="A2021" s="50">
        <v>38160</v>
      </c>
      <c r="B2021" s="51"/>
      <c r="C2021" s="51"/>
      <c r="K2021" s="57"/>
    </row>
    <row r="2022" spans="1:11" ht="12.75">
      <c r="A2022" s="50">
        <v>38161</v>
      </c>
      <c r="B2022" s="51"/>
      <c r="C2022" s="51"/>
      <c r="K2022" s="57"/>
    </row>
    <row r="2023" spans="1:11" ht="12.75">
      <c r="A2023" s="50">
        <v>38162</v>
      </c>
      <c r="B2023" s="51"/>
      <c r="C2023" s="51"/>
      <c r="K2023" s="57"/>
    </row>
    <row r="2024" spans="1:11" ht="12.75">
      <c r="A2024" s="50">
        <v>38163</v>
      </c>
      <c r="B2024" s="51"/>
      <c r="C2024" s="51"/>
      <c r="K2024" s="57"/>
    </row>
    <row r="2025" spans="1:11" ht="12.75">
      <c r="A2025" s="50">
        <v>38164</v>
      </c>
      <c r="B2025" s="51"/>
      <c r="C2025" s="51"/>
      <c r="K2025" s="57"/>
    </row>
    <row r="2026" spans="1:11" ht="12.75">
      <c r="A2026" s="50">
        <v>38165</v>
      </c>
      <c r="B2026" s="51"/>
      <c r="C2026" s="51"/>
      <c r="K2026" s="57"/>
    </row>
    <row r="2027" spans="1:11" ht="12.75">
      <c r="A2027" s="50">
        <v>38166</v>
      </c>
      <c r="B2027" s="51"/>
      <c r="C2027" s="51"/>
      <c r="K2027" s="57"/>
    </row>
    <row r="2028" spans="1:11" ht="12.75">
      <c r="A2028" s="50">
        <v>38167</v>
      </c>
      <c r="B2028" s="51"/>
      <c r="C2028" s="51"/>
      <c r="K2028" s="57"/>
    </row>
    <row r="2029" spans="1:11" ht="12.75">
      <c r="A2029" s="50">
        <v>38168</v>
      </c>
      <c r="B2029" s="51"/>
      <c r="C2029" s="51"/>
      <c r="K2029" s="57"/>
    </row>
    <row r="2030" spans="1:11" ht="12.75">
      <c r="A2030" s="50">
        <v>38169</v>
      </c>
      <c r="B2030" s="51"/>
      <c r="C2030" s="51"/>
      <c r="K2030" s="57"/>
    </row>
    <row r="2031" spans="1:11" ht="12.75">
      <c r="A2031" s="50">
        <v>38170</v>
      </c>
      <c r="B2031" s="51"/>
      <c r="C2031" s="51"/>
      <c r="K2031" s="57"/>
    </row>
    <row r="2032" spans="1:11" ht="12.75">
      <c r="A2032" s="50">
        <v>38171</v>
      </c>
      <c r="B2032" s="51"/>
      <c r="C2032" s="51"/>
      <c r="K2032" s="57"/>
    </row>
    <row r="2033" spans="1:11" ht="12.75">
      <c r="A2033" s="50">
        <v>38172</v>
      </c>
      <c r="B2033" s="51"/>
      <c r="C2033" s="51"/>
      <c r="K2033" s="57"/>
    </row>
    <row r="2034" spans="1:11" ht="12.75">
      <c r="A2034" s="50">
        <v>38173</v>
      </c>
      <c r="B2034" s="51"/>
      <c r="C2034" s="51"/>
      <c r="K2034" s="57"/>
    </row>
    <row r="2035" spans="1:11" ht="12.75">
      <c r="A2035" s="50">
        <v>38174</v>
      </c>
      <c r="B2035" s="51"/>
      <c r="C2035" s="51"/>
      <c r="K2035" s="57"/>
    </row>
    <row r="2036" spans="1:11" ht="12.75">
      <c r="A2036" s="50">
        <v>38175</v>
      </c>
      <c r="B2036" s="51"/>
      <c r="C2036" s="51"/>
      <c r="K2036" s="57"/>
    </row>
    <row r="2037" spans="1:11" ht="12.75">
      <c r="A2037" s="50">
        <v>38176</v>
      </c>
      <c r="B2037" s="51"/>
      <c r="C2037" s="51"/>
      <c r="K2037" s="57"/>
    </row>
    <row r="2038" spans="1:11" ht="12.75">
      <c r="A2038" s="50">
        <v>38177</v>
      </c>
      <c r="B2038" s="51"/>
      <c r="C2038" s="51"/>
      <c r="K2038" s="57"/>
    </row>
    <row r="2039" spans="1:11" ht="12.75">
      <c r="A2039" s="50">
        <v>38178</v>
      </c>
      <c r="B2039" s="51"/>
      <c r="C2039" s="51"/>
      <c r="K2039" s="57"/>
    </row>
    <row r="2040" spans="1:11" ht="12.75">
      <c r="A2040" s="50">
        <v>38179</v>
      </c>
      <c r="B2040" s="51"/>
      <c r="C2040" s="51"/>
      <c r="K2040" s="57"/>
    </row>
    <row r="2041" spans="1:11" ht="12.75">
      <c r="A2041" s="50">
        <v>38180</v>
      </c>
      <c r="B2041" s="51"/>
      <c r="C2041" s="51"/>
      <c r="K2041" s="57"/>
    </row>
    <row r="2042" spans="1:11" ht="12.75">
      <c r="A2042" s="50">
        <v>38181</v>
      </c>
      <c r="B2042" s="51"/>
      <c r="C2042" s="51"/>
      <c r="K2042" s="57"/>
    </row>
    <row r="2043" spans="1:11" ht="12.75">
      <c r="A2043" s="50">
        <v>38182</v>
      </c>
      <c r="B2043" s="51"/>
      <c r="C2043" s="51"/>
      <c r="K2043" s="57"/>
    </row>
    <row r="2044" spans="1:11" ht="12.75">
      <c r="A2044" s="50">
        <v>38183</v>
      </c>
      <c r="B2044" s="51"/>
      <c r="C2044" s="51"/>
      <c r="K2044" s="57"/>
    </row>
    <row r="2045" spans="1:11" ht="12.75">
      <c r="A2045" s="50">
        <v>38184</v>
      </c>
      <c r="B2045" s="51"/>
      <c r="C2045" s="51"/>
      <c r="K2045" s="57"/>
    </row>
    <row r="2046" spans="1:11" ht="12.75">
      <c r="A2046" s="50">
        <v>38185</v>
      </c>
      <c r="B2046" s="51"/>
      <c r="C2046" s="51"/>
      <c r="K2046" s="57"/>
    </row>
    <row r="2047" spans="1:11" ht="12.75">
      <c r="A2047" s="50">
        <v>38186</v>
      </c>
      <c r="B2047" s="51"/>
      <c r="C2047" s="51"/>
      <c r="K2047" s="57"/>
    </row>
    <row r="2048" spans="1:11" ht="12.75">
      <c r="A2048" s="50">
        <v>38187</v>
      </c>
      <c r="B2048" s="51"/>
      <c r="C2048" s="51"/>
      <c r="K2048" s="57"/>
    </row>
    <row r="2049" spans="1:11" ht="12.75">
      <c r="A2049" s="50">
        <v>38188</v>
      </c>
      <c r="B2049" s="51"/>
      <c r="C2049" s="51"/>
      <c r="K2049" s="57"/>
    </row>
    <row r="2050" spans="1:11" ht="12.75">
      <c r="A2050" s="50">
        <v>38189</v>
      </c>
      <c r="B2050" s="51"/>
      <c r="C2050" s="51"/>
      <c r="K2050" s="57"/>
    </row>
    <row r="2051" spans="1:11" ht="12.75">
      <c r="A2051" s="50">
        <v>38190</v>
      </c>
      <c r="B2051" s="51"/>
      <c r="C2051" s="51"/>
      <c r="K2051" s="57"/>
    </row>
    <row r="2052" spans="1:11" ht="12.75">
      <c r="A2052" s="50">
        <v>38191</v>
      </c>
      <c r="B2052" s="51"/>
      <c r="C2052" s="51"/>
      <c r="K2052" s="57"/>
    </row>
    <row r="2053" spans="1:11" ht="12.75">
      <c r="A2053" s="50">
        <v>38192</v>
      </c>
      <c r="B2053" s="51"/>
      <c r="C2053" s="51"/>
      <c r="K2053" s="57"/>
    </row>
    <row r="2054" spans="1:11" ht="12.75">
      <c r="A2054" s="50">
        <v>38193</v>
      </c>
      <c r="B2054" s="51"/>
      <c r="C2054" s="51"/>
      <c r="K2054" s="57"/>
    </row>
    <row r="2055" spans="1:11" ht="12.75">
      <c r="A2055" s="50">
        <v>38194</v>
      </c>
      <c r="B2055" s="51"/>
      <c r="C2055" s="51"/>
      <c r="K2055" s="57"/>
    </row>
    <row r="2056" spans="1:11" ht="12.75">
      <c r="A2056" s="50">
        <v>38195</v>
      </c>
      <c r="B2056" s="51"/>
      <c r="C2056" s="51"/>
      <c r="K2056" s="57"/>
    </row>
    <row r="2057" spans="1:11" ht="12.75">
      <c r="A2057" s="50">
        <v>38196</v>
      </c>
      <c r="B2057" s="51"/>
      <c r="C2057" s="51"/>
      <c r="K2057" s="57"/>
    </row>
    <row r="2058" spans="1:11" ht="12.75">
      <c r="A2058" s="50">
        <v>38197</v>
      </c>
      <c r="B2058" s="51"/>
      <c r="C2058" s="51"/>
      <c r="K2058" s="57"/>
    </row>
    <row r="2059" spans="1:11" ht="12.75">
      <c r="A2059" s="50">
        <v>38198</v>
      </c>
      <c r="B2059" s="51"/>
      <c r="C2059" s="51"/>
      <c r="K2059" s="57"/>
    </row>
    <row r="2060" spans="1:11" ht="12.75">
      <c r="A2060" s="50">
        <v>38199</v>
      </c>
      <c r="B2060" s="51"/>
      <c r="C2060" s="51"/>
      <c r="K2060" s="57"/>
    </row>
    <row r="2061" spans="1:11" ht="12.75">
      <c r="A2061" s="50">
        <v>38200</v>
      </c>
      <c r="B2061" s="51"/>
      <c r="C2061" s="51"/>
      <c r="K2061" s="57"/>
    </row>
    <row r="2062" spans="1:11" ht="12.75">
      <c r="A2062" s="50">
        <v>38201</v>
      </c>
      <c r="B2062" s="51"/>
      <c r="C2062" s="51"/>
      <c r="K2062" s="57"/>
    </row>
    <row r="2063" spans="1:11" ht="12.75">
      <c r="A2063" s="50">
        <v>38202</v>
      </c>
      <c r="B2063" s="51"/>
      <c r="C2063" s="51"/>
      <c r="K2063" s="57"/>
    </row>
    <row r="2064" spans="1:11" ht="12.75">
      <c r="A2064" s="50">
        <v>38203</v>
      </c>
      <c r="B2064" s="51"/>
      <c r="C2064" s="51"/>
      <c r="K2064" s="57"/>
    </row>
    <row r="2065" spans="1:11" ht="12.75">
      <c r="A2065" s="50">
        <v>38204</v>
      </c>
      <c r="B2065" s="51"/>
      <c r="C2065" s="51"/>
      <c r="K2065" s="57"/>
    </row>
    <row r="2066" spans="1:11" ht="12.75">
      <c r="A2066" s="50">
        <v>38205</v>
      </c>
      <c r="B2066" s="51"/>
      <c r="C2066" s="51"/>
      <c r="K2066" s="57"/>
    </row>
    <row r="2067" spans="1:11" ht="12.75">
      <c r="A2067" s="50">
        <v>38206</v>
      </c>
      <c r="B2067" s="51"/>
      <c r="C2067" s="51"/>
      <c r="K2067" s="57"/>
    </row>
    <row r="2068" spans="1:11" ht="12.75">
      <c r="A2068" s="50">
        <v>38207</v>
      </c>
      <c r="B2068" s="51"/>
      <c r="C2068" s="51"/>
      <c r="K2068" s="57"/>
    </row>
    <row r="2069" spans="1:11" ht="12.75">
      <c r="A2069" s="50">
        <v>38208</v>
      </c>
      <c r="B2069" s="51"/>
      <c r="C2069" s="51"/>
      <c r="K2069" s="57"/>
    </row>
    <row r="2070" spans="1:11" ht="12.75">
      <c r="A2070" s="50">
        <v>38209</v>
      </c>
      <c r="B2070" s="51"/>
      <c r="C2070" s="51"/>
      <c r="K2070" s="57"/>
    </row>
    <row r="2071" spans="1:11" ht="12.75">
      <c r="A2071" s="50">
        <v>38210</v>
      </c>
      <c r="B2071" s="51"/>
      <c r="C2071" s="51"/>
      <c r="K2071" s="57"/>
    </row>
    <row r="2072" spans="1:11" ht="12.75">
      <c r="A2072" s="50">
        <v>38211</v>
      </c>
      <c r="B2072" s="51"/>
      <c r="C2072" s="51"/>
      <c r="K2072" s="57"/>
    </row>
    <row r="2073" spans="1:11" ht="12.75">
      <c r="A2073" s="50">
        <v>38212</v>
      </c>
      <c r="B2073" s="51"/>
      <c r="C2073" s="51"/>
      <c r="K2073" s="57"/>
    </row>
    <row r="2074" spans="1:11" ht="12.75">
      <c r="A2074" s="50">
        <v>38213</v>
      </c>
      <c r="B2074" s="51"/>
      <c r="C2074" s="51"/>
      <c r="K2074" s="57"/>
    </row>
    <row r="2075" spans="1:11" ht="12.75">
      <c r="A2075" s="50">
        <v>38214</v>
      </c>
      <c r="B2075" s="51"/>
      <c r="C2075" s="51"/>
      <c r="K2075" s="57"/>
    </row>
    <row r="2076" spans="1:11" ht="12.75">
      <c r="A2076" s="50">
        <v>38215</v>
      </c>
      <c r="B2076" s="51"/>
      <c r="C2076" s="51"/>
      <c r="K2076" s="57"/>
    </row>
    <row r="2077" spans="1:11" ht="12.75">
      <c r="A2077" s="50">
        <v>38216</v>
      </c>
      <c r="B2077" s="51"/>
      <c r="C2077" s="51"/>
      <c r="K2077" s="57"/>
    </row>
    <row r="2078" spans="1:11" ht="12.75">
      <c r="A2078" s="50">
        <v>38217</v>
      </c>
      <c r="B2078" s="51"/>
      <c r="C2078" s="51"/>
      <c r="K2078" s="57"/>
    </row>
    <row r="2079" spans="1:11" ht="12.75">
      <c r="A2079" s="50">
        <v>38218</v>
      </c>
      <c r="B2079" s="51"/>
      <c r="C2079" s="51"/>
      <c r="K2079" s="57"/>
    </row>
    <row r="2080" spans="1:11" ht="12.75">
      <c r="A2080" s="50">
        <v>38219</v>
      </c>
      <c r="B2080" s="51"/>
      <c r="C2080" s="51"/>
      <c r="K2080" s="57"/>
    </row>
    <row r="2081" spans="1:11" ht="12.75">
      <c r="A2081" s="50">
        <v>38220</v>
      </c>
      <c r="B2081" s="51"/>
      <c r="C2081" s="51"/>
      <c r="K2081" s="57"/>
    </row>
    <row r="2082" spans="1:11" ht="12.75">
      <c r="A2082" s="50">
        <v>38221</v>
      </c>
      <c r="B2082" s="51"/>
      <c r="C2082" s="51"/>
      <c r="K2082" s="57"/>
    </row>
    <row r="2083" spans="1:11" ht="12.75">
      <c r="A2083" s="50">
        <v>38222</v>
      </c>
      <c r="B2083" s="51"/>
      <c r="C2083" s="51"/>
      <c r="K2083" s="57"/>
    </row>
    <row r="2084" spans="1:11" ht="12.75">
      <c r="A2084" s="50">
        <v>38223</v>
      </c>
      <c r="B2084" s="51"/>
      <c r="C2084" s="51"/>
      <c r="K2084" s="57"/>
    </row>
    <row r="2085" spans="1:11" ht="12.75">
      <c r="A2085" s="50">
        <v>38224</v>
      </c>
      <c r="B2085" s="51"/>
      <c r="C2085" s="51"/>
      <c r="K2085" s="57"/>
    </row>
    <row r="2086" spans="1:11" ht="12.75">
      <c r="A2086" s="50">
        <v>38225</v>
      </c>
      <c r="B2086" s="51"/>
      <c r="C2086" s="51"/>
      <c r="K2086" s="57"/>
    </row>
    <row r="2087" spans="1:11" ht="12.75">
      <c r="A2087" s="50">
        <v>38226</v>
      </c>
      <c r="B2087" s="51"/>
      <c r="C2087" s="51"/>
      <c r="K2087" s="57"/>
    </row>
    <row r="2088" spans="1:11" ht="12.75">
      <c r="A2088" s="50">
        <v>38227</v>
      </c>
      <c r="B2088" s="51"/>
      <c r="C2088" s="51"/>
      <c r="K2088" s="57"/>
    </row>
    <row r="2089" spans="1:11" ht="12.75">
      <c r="A2089" s="50">
        <v>38228</v>
      </c>
      <c r="B2089" s="51"/>
      <c r="C2089" s="51"/>
      <c r="K2089" s="57"/>
    </row>
    <row r="2090" spans="1:11" ht="12.75">
      <c r="A2090" s="50">
        <v>38229</v>
      </c>
      <c r="B2090" s="51"/>
      <c r="C2090" s="51"/>
      <c r="K2090" s="57"/>
    </row>
    <row r="2091" spans="1:11" ht="12.75">
      <c r="A2091" s="50">
        <v>38230</v>
      </c>
      <c r="B2091" s="51"/>
      <c r="C2091" s="51"/>
      <c r="K2091" s="57"/>
    </row>
    <row r="2092" spans="1:11" ht="12.75">
      <c r="A2092" s="50">
        <v>38231</v>
      </c>
      <c r="B2092" s="51"/>
      <c r="C2092" s="51"/>
      <c r="K2092" s="57"/>
    </row>
    <row r="2093" spans="1:11" ht="12.75">
      <c r="A2093" s="50">
        <v>38232</v>
      </c>
      <c r="B2093" s="51"/>
      <c r="C2093" s="51"/>
      <c r="K2093" s="57"/>
    </row>
    <row r="2094" spans="1:11" ht="12.75">
      <c r="A2094" s="50">
        <v>38233</v>
      </c>
      <c r="B2094" s="51"/>
      <c r="C2094" s="51"/>
      <c r="K2094" s="57"/>
    </row>
    <row r="2095" spans="1:11" ht="12.75">
      <c r="A2095" s="50">
        <v>38234</v>
      </c>
      <c r="B2095" s="51"/>
      <c r="C2095" s="51"/>
      <c r="K2095" s="57"/>
    </row>
    <row r="2096" spans="1:11" ht="12.75">
      <c r="A2096" s="50">
        <v>38235</v>
      </c>
      <c r="B2096" s="51"/>
      <c r="C2096" s="51"/>
      <c r="K2096" s="57"/>
    </row>
    <row r="2097" spans="1:11" ht="12.75">
      <c r="A2097" s="50">
        <v>38236</v>
      </c>
      <c r="B2097" s="51"/>
      <c r="C2097" s="51"/>
      <c r="K2097" s="57"/>
    </row>
    <row r="2098" spans="1:11" ht="12.75">
      <c r="A2098" s="50">
        <v>38237</v>
      </c>
      <c r="B2098" s="51"/>
      <c r="C2098" s="51"/>
      <c r="K2098" s="57"/>
    </row>
    <row r="2099" spans="1:11" ht="12.75">
      <c r="A2099" s="50">
        <v>38238</v>
      </c>
      <c r="B2099" s="51"/>
      <c r="C2099" s="51"/>
      <c r="K2099" s="57"/>
    </row>
    <row r="2100" spans="1:11" ht="12.75">
      <c r="A2100" s="50">
        <v>38239</v>
      </c>
      <c r="B2100" s="51"/>
      <c r="C2100" s="51"/>
      <c r="K2100" s="57"/>
    </row>
    <row r="2101" spans="1:11" ht="12.75">
      <c r="A2101" s="50">
        <v>38240</v>
      </c>
      <c r="B2101" s="51"/>
      <c r="C2101" s="51"/>
      <c r="K2101" s="57"/>
    </row>
    <row r="2102" spans="1:11" ht="12.75">
      <c r="A2102" s="50">
        <v>38241</v>
      </c>
      <c r="B2102" s="51"/>
      <c r="C2102" s="51"/>
      <c r="K2102" s="57"/>
    </row>
    <row r="2103" spans="1:11" ht="12.75">
      <c r="A2103" s="50">
        <v>38242</v>
      </c>
      <c r="B2103" s="51"/>
      <c r="C2103" s="51"/>
      <c r="K2103" s="57"/>
    </row>
    <row r="2104" spans="1:11" ht="12.75">
      <c r="A2104" s="50">
        <v>38243</v>
      </c>
      <c r="B2104" s="51"/>
      <c r="C2104" s="51"/>
      <c r="K2104" s="57"/>
    </row>
    <row r="2105" spans="1:11" ht="12.75">
      <c r="A2105" s="50">
        <v>38244</v>
      </c>
      <c r="B2105" s="51"/>
      <c r="C2105" s="51"/>
      <c r="K2105" s="57"/>
    </row>
    <row r="2106" spans="1:11" ht="12.75">
      <c r="A2106" s="50">
        <v>38245</v>
      </c>
      <c r="B2106" s="51"/>
      <c r="C2106" s="51"/>
      <c r="K2106" s="57"/>
    </row>
    <row r="2107" spans="1:11" ht="12.75">
      <c r="A2107" s="50">
        <v>38246</v>
      </c>
      <c r="B2107" s="51"/>
      <c r="C2107" s="51"/>
      <c r="K2107" s="57"/>
    </row>
    <row r="2108" spans="1:11" ht="12.75">
      <c r="A2108" s="50">
        <v>38247</v>
      </c>
      <c r="B2108" s="51"/>
      <c r="C2108" s="51"/>
      <c r="K2108" s="57"/>
    </row>
    <row r="2109" spans="1:11" ht="12.75">
      <c r="A2109" s="50">
        <v>38248</v>
      </c>
      <c r="B2109" s="51"/>
      <c r="C2109" s="51"/>
      <c r="K2109" s="57"/>
    </row>
    <row r="2110" spans="1:11" ht="12.75">
      <c r="A2110" s="50">
        <v>38249</v>
      </c>
      <c r="B2110" s="51"/>
      <c r="C2110" s="51"/>
      <c r="K2110" s="57"/>
    </row>
    <row r="2111" spans="1:11" ht="12.75">
      <c r="A2111" s="50">
        <v>38250</v>
      </c>
      <c r="B2111" s="51"/>
      <c r="C2111" s="51"/>
      <c r="K2111" s="57"/>
    </row>
    <row r="2112" spans="1:11" ht="12.75">
      <c r="A2112" s="50">
        <v>38251</v>
      </c>
      <c r="B2112" s="51"/>
      <c r="C2112" s="51"/>
      <c r="K2112" s="57"/>
    </row>
    <row r="2113" spans="1:11" ht="12.75">
      <c r="A2113" s="50">
        <v>38252</v>
      </c>
      <c r="B2113" s="51"/>
      <c r="C2113" s="51"/>
      <c r="K2113" s="57"/>
    </row>
    <row r="2114" spans="1:11" ht="12.75">
      <c r="A2114" s="50">
        <v>38253</v>
      </c>
      <c r="B2114" s="51"/>
      <c r="C2114" s="51"/>
      <c r="K2114" s="57"/>
    </row>
    <row r="2115" spans="1:11" ht="12.75">
      <c r="A2115" s="50">
        <v>38254</v>
      </c>
      <c r="B2115" s="51"/>
      <c r="C2115" s="51"/>
      <c r="K2115" s="57"/>
    </row>
    <row r="2116" spans="1:11" ht="12.75">
      <c r="A2116" s="50">
        <v>38255</v>
      </c>
      <c r="B2116" s="51"/>
      <c r="C2116" s="51"/>
      <c r="K2116" s="57"/>
    </row>
    <row r="2117" spans="1:11" ht="12.75">
      <c r="A2117" s="50">
        <v>38256</v>
      </c>
      <c r="B2117" s="51"/>
      <c r="C2117" s="51"/>
      <c r="K2117" s="57"/>
    </row>
    <row r="2118" spans="1:11" ht="12.75">
      <c r="A2118" s="50">
        <v>38257</v>
      </c>
      <c r="B2118" s="51"/>
      <c r="C2118" s="51"/>
      <c r="K2118" s="57"/>
    </row>
    <row r="2119" spans="1:11" ht="12.75">
      <c r="A2119" s="50">
        <v>38258</v>
      </c>
      <c r="B2119" s="51"/>
      <c r="C2119" s="51"/>
      <c r="K2119" s="57"/>
    </row>
    <row r="2120" spans="1:11" ht="12.75">
      <c r="A2120" s="50">
        <v>38259</v>
      </c>
      <c r="B2120" s="51"/>
      <c r="C2120" s="51"/>
      <c r="K2120" s="57"/>
    </row>
    <row r="2121" spans="1:11" ht="12.75">
      <c r="A2121" s="50">
        <v>38260</v>
      </c>
      <c r="B2121" s="51"/>
      <c r="C2121" s="51"/>
      <c r="K2121" s="57"/>
    </row>
    <row r="2122" spans="1:11" ht="12.75">
      <c r="A2122" s="50">
        <v>38261</v>
      </c>
      <c r="B2122" s="51"/>
      <c r="C2122" s="51"/>
      <c r="K2122" s="57"/>
    </row>
    <row r="2123" spans="1:11" ht="12.75">
      <c r="A2123" s="50">
        <v>38262</v>
      </c>
      <c r="B2123" s="51"/>
      <c r="C2123" s="51"/>
      <c r="K2123" s="57"/>
    </row>
    <row r="2124" spans="1:11" ht="12.75">
      <c r="A2124" s="50">
        <v>38263</v>
      </c>
      <c r="B2124" s="51"/>
      <c r="C2124" s="51"/>
      <c r="K2124" s="57"/>
    </row>
    <row r="2125" spans="1:11" ht="12.75">
      <c r="A2125" s="50">
        <v>38264</v>
      </c>
      <c r="B2125" s="51"/>
      <c r="C2125" s="51"/>
      <c r="K2125" s="57"/>
    </row>
    <row r="2126" spans="1:11" ht="12.75">
      <c r="A2126" s="50">
        <v>38265</v>
      </c>
      <c r="B2126" s="51"/>
      <c r="C2126" s="51"/>
      <c r="K2126" s="57"/>
    </row>
    <row r="2127" spans="1:11" ht="12.75">
      <c r="A2127" s="50">
        <v>38266</v>
      </c>
      <c r="B2127" s="51"/>
      <c r="C2127" s="51"/>
      <c r="K2127" s="57"/>
    </row>
    <row r="2128" spans="1:11" ht="12.75">
      <c r="A2128" s="50">
        <v>38267</v>
      </c>
      <c r="B2128" s="51"/>
      <c r="C2128" s="51"/>
      <c r="K2128" s="57"/>
    </row>
    <row r="2129" spans="1:11" ht="12.75">
      <c r="A2129" s="50">
        <v>38268</v>
      </c>
      <c r="B2129" s="51"/>
      <c r="C2129" s="51"/>
      <c r="K2129" s="57"/>
    </row>
    <row r="2130" spans="1:11" ht="12.75">
      <c r="A2130" s="50">
        <v>38269</v>
      </c>
      <c r="B2130" s="51"/>
      <c r="C2130" s="51"/>
      <c r="K2130" s="57"/>
    </row>
    <row r="2131" spans="1:11" ht="12.75">
      <c r="A2131" s="50">
        <v>38270</v>
      </c>
      <c r="B2131" s="51"/>
      <c r="C2131" s="51"/>
      <c r="K2131" s="57"/>
    </row>
    <row r="2132" spans="1:11" ht="12.75">
      <c r="A2132" s="50">
        <v>38271</v>
      </c>
      <c r="B2132" s="51"/>
      <c r="C2132" s="51"/>
      <c r="K2132" s="57"/>
    </row>
    <row r="2133" spans="1:11" ht="12.75">
      <c r="A2133" s="50">
        <v>38272</v>
      </c>
      <c r="B2133" s="51"/>
      <c r="C2133" s="51"/>
      <c r="K2133" s="57"/>
    </row>
    <row r="2134" spans="1:11" ht="12.75">
      <c r="A2134" s="50">
        <v>38273</v>
      </c>
      <c r="B2134" s="51"/>
      <c r="C2134" s="51"/>
      <c r="K2134" s="57"/>
    </row>
    <row r="2135" spans="1:11" ht="12.75">
      <c r="A2135" s="50">
        <v>38274</v>
      </c>
      <c r="B2135" s="51"/>
      <c r="C2135" s="51"/>
      <c r="K2135" s="57"/>
    </row>
    <row r="2136" spans="1:11" ht="12.75">
      <c r="A2136" s="50">
        <v>38275</v>
      </c>
      <c r="B2136" s="51"/>
      <c r="C2136" s="51"/>
      <c r="K2136" s="57"/>
    </row>
    <row r="2137" spans="1:11" ht="12.75">
      <c r="A2137" s="50">
        <v>38276</v>
      </c>
      <c r="B2137" s="51"/>
      <c r="C2137" s="51"/>
      <c r="K2137" s="57"/>
    </row>
    <row r="2138" spans="1:11" ht="12.75">
      <c r="A2138" s="50">
        <v>38277</v>
      </c>
      <c r="B2138" s="51"/>
      <c r="C2138" s="51"/>
      <c r="K2138" s="57"/>
    </row>
    <row r="2139" spans="1:11" ht="12.75">
      <c r="A2139" s="50">
        <v>38278</v>
      </c>
      <c r="B2139" s="51"/>
      <c r="C2139" s="51"/>
      <c r="K2139" s="57"/>
    </row>
    <row r="2140" spans="1:11" ht="12.75">
      <c r="A2140" s="50">
        <v>38279</v>
      </c>
      <c r="B2140" s="51"/>
      <c r="C2140" s="51"/>
      <c r="K2140" s="57"/>
    </row>
    <row r="2141" spans="1:11" ht="12.75">
      <c r="A2141" s="50">
        <v>38280</v>
      </c>
      <c r="B2141" s="51"/>
      <c r="C2141" s="51"/>
      <c r="K2141" s="57"/>
    </row>
    <row r="2142" spans="1:11" ht="12.75">
      <c r="A2142" s="50">
        <v>38281</v>
      </c>
      <c r="B2142" s="51"/>
      <c r="C2142" s="51"/>
      <c r="K2142" s="57"/>
    </row>
    <row r="2143" spans="1:11" ht="12.75">
      <c r="A2143" s="50">
        <v>38282</v>
      </c>
      <c r="B2143" s="51"/>
      <c r="C2143" s="51"/>
      <c r="K2143" s="57"/>
    </row>
    <row r="2144" spans="1:11" ht="12.75">
      <c r="A2144" s="50">
        <v>38283</v>
      </c>
      <c r="B2144" s="51"/>
      <c r="C2144" s="51"/>
      <c r="K2144" s="57"/>
    </row>
    <row r="2145" spans="1:11" ht="12.75">
      <c r="A2145" s="50">
        <v>38284</v>
      </c>
      <c r="B2145" s="51"/>
      <c r="C2145" s="51"/>
      <c r="K2145" s="57"/>
    </row>
    <row r="2146" spans="1:11" ht="12.75">
      <c r="A2146" s="50">
        <v>38285</v>
      </c>
      <c r="B2146" s="51"/>
      <c r="C2146" s="51"/>
      <c r="K2146" s="57"/>
    </row>
    <row r="2147" spans="1:11" ht="12.75">
      <c r="A2147" s="50">
        <v>38286</v>
      </c>
      <c r="B2147" s="51"/>
      <c r="C2147" s="51"/>
      <c r="K2147" s="57"/>
    </row>
    <row r="2148" spans="1:11" ht="12.75">
      <c r="A2148" s="50">
        <v>38287</v>
      </c>
      <c r="B2148" s="51"/>
      <c r="C2148" s="51"/>
      <c r="K2148" s="57"/>
    </row>
    <row r="2149" spans="1:11" ht="12.75">
      <c r="A2149" s="50">
        <v>38288</v>
      </c>
      <c r="B2149" s="51"/>
      <c r="C2149" s="51"/>
      <c r="K2149" s="57"/>
    </row>
    <row r="2150" spans="1:11" ht="12.75">
      <c r="A2150" s="50">
        <v>38289</v>
      </c>
      <c r="B2150" s="51"/>
      <c r="C2150" s="51"/>
      <c r="K2150" s="57"/>
    </row>
    <row r="2151" spans="1:11" ht="12.75">
      <c r="A2151" s="50">
        <v>38290</v>
      </c>
      <c r="B2151" s="51"/>
      <c r="C2151" s="51"/>
      <c r="K2151" s="57"/>
    </row>
    <row r="2152" spans="1:11" ht="12.75">
      <c r="A2152" s="50">
        <v>38291</v>
      </c>
      <c r="B2152" s="51"/>
      <c r="C2152" s="51"/>
      <c r="K2152" s="57"/>
    </row>
    <row r="2153" spans="1:11" ht="12.75">
      <c r="A2153" s="50">
        <v>38292</v>
      </c>
      <c r="B2153" s="51"/>
      <c r="C2153" s="51"/>
      <c r="K2153" s="57"/>
    </row>
    <row r="2154" spans="1:11" ht="12.75">
      <c r="A2154" s="50">
        <v>38293</v>
      </c>
      <c r="B2154" s="51"/>
      <c r="C2154" s="51"/>
      <c r="K2154" s="57"/>
    </row>
    <row r="2155" spans="1:11" ht="12.75">
      <c r="A2155" s="50">
        <v>38294</v>
      </c>
      <c r="B2155" s="51"/>
      <c r="C2155" s="51"/>
      <c r="K2155" s="57"/>
    </row>
    <row r="2156" spans="1:11" ht="12.75">
      <c r="A2156" s="50">
        <v>38295</v>
      </c>
      <c r="B2156" s="51"/>
      <c r="C2156" s="51"/>
      <c r="K2156" s="57"/>
    </row>
    <row r="2157" spans="1:11" ht="12.75">
      <c r="A2157" s="50">
        <v>38296</v>
      </c>
      <c r="B2157" s="51"/>
      <c r="C2157" s="51"/>
      <c r="K2157" s="57"/>
    </row>
    <row r="2158" spans="1:11" ht="12.75">
      <c r="A2158" s="50">
        <v>38297</v>
      </c>
      <c r="B2158" s="51"/>
      <c r="C2158" s="51"/>
      <c r="K2158" s="57"/>
    </row>
    <row r="2159" spans="1:11" ht="12.75">
      <c r="A2159" s="50">
        <v>38298</v>
      </c>
      <c r="B2159" s="51"/>
      <c r="C2159" s="51"/>
      <c r="K2159" s="57"/>
    </row>
    <row r="2160" spans="1:11" ht="12.75">
      <c r="A2160" s="50">
        <v>38299</v>
      </c>
      <c r="B2160" s="51"/>
      <c r="C2160" s="51"/>
      <c r="K2160" s="57"/>
    </row>
    <row r="2161" spans="1:11" ht="12.75">
      <c r="A2161" s="50">
        <v>38300</v>
      </c>
      <c r="B2161" s="51"/>
      <c r="C2161" s="51"/>
      <c r="K2161" s="57"/>
    </row>
    <row r="2162" spans="1:11" ht="12.75">
      <c r="A2162" s="50">
        <v>38301</v>
      </c>
      <c r="B2162" s="51"/>
      <c r="C2162" s="51"/>
      <c r="K2162" s="57"/>
    </row>
    <row r="2163" spans="1:11" ht="12.75">
      <c r="A2163" s="50">
        <v>38302</v>
      </c>
      <c r="B2163" s="51"/>
      <c r="C2163" s="51"/>
      <c r="K2163" s="57"/>
    </row>
    <row r="2164" spans="1:11" ht="12.75">
      <c r="A2164" s="50">
        <v>38303</v>
      </c>
      <c r="B2164" s="51"/>
      <c r="C2164" s="51"/>
      <c r="K2164" s="57"/>
    </row>
    <row r="2165" spans="1:11" ht="12.75">
      <c r="A2165" s="50">
        <v>38304</v>
      </c>
      <c r="B2165" s="51"/>
      <c r="C2165" s="51"/>
      <c r="K2165" s="57"/>
    </row>
    <row r="2166" spans="1:11" ht="12.75">
      <c r="A2166" s="50">
        <v>38305</v>
      </c>
      <c r="B2166" s="51"/>
      <c r="C2166" s="51"/>
      <c r="K2166" s="57"/>
    </row>
    <row r="2167" spans="1:11" ht="12.75">
      <c r="A2167" s="50">
        <v>38306</v>
      </c>
      <c r="B2167" s="51"/>
      <c r="C2167" s="51"/>
      <c r="K2167" s="57"/>
    </row>
    <row r="2168" spans="1:11" ht="12.75">
      <c r="A2168" s="50">
        <v>38307</v>
      </c>
      <c r="B2168" s="51"/>
      <c r="C2168" s="51"/>
      <c r="K2168" s="57"/>
    </row>
    <row r="2169" spans="1:11" ht="12.75">
      <c r="A2169" s="50">
        <v>38308</v>
      </c>
      <c r="B2169" s="51"/>
      <c r="C2169" s="51"/>
      <c r="K2169" s="57"/>
    </row>
    <row r="2170" spans="1:11" ht="12.75">
      <c r="A2170" s="50">
        <v>38309</v>
      </c>
      <c r="B2170" s="51"/>
      <c r="C2170" s="51"/>
      <c r="K2170" s="57"/>
    </row>
    <row r="2171" spans="1:11" ht="12.75">
      <c r="A2171" s="50">
        <v>38310</v>
      </c>
      <c r="B2171" s="51"/>
      <c r="C2171" s="51"/>
      <c r="K2171" s="57"/>
    </row>
    <row r="2172" spans="1:11" ht="12.75">
      <c r="A2172" s="50">
        <v>38311</v>
      </c>
      <c r="B2172" s="51"/>
      <c r="C2172" s="51"/>
      <c r="K2172" s="57"/>
    </row>
    <row r="2173" spans="1:11" ht="12.75">
      <c r="A2173" s="50">
        <v>38312</v>
      </c>
      <c r="B2173" s="51"/>
      <c r="C2173" s="51"/>
      <c r="K2173" s="57"/>
    </row>
    <row r="2174" spans="1:11" ht="12.75">
      <c r="A2174" s="50">
        <v>38313</v>
      </c>
      <c r="B2174" s="51"/>
      <c r="C2174" s="51"/>
      <c r="K2174" s="57"/>
    </row>
    <row r="2175" spans="1:11" ht="12.75">
      <c r="A2175" s="50">
        <v>38314</v>
      </c>
      <c r="B2175" s="51"/>
      <c r="C2175" s="51"/>
      <c r="K2175" s="57"/>
    </row>
    <row r="2176" spans="1:11" ht="12.75">
      <c r="A2176" s="50">
        <v>38315</v>
      </c>
      <c r="B2176" s="51"/>
      <c r="C2176" s="51"/>
      <c r="K2176" s="57"/>
    </row>
    <row r="2177" spans="1:11" ht="12.75">
      <c r="A2177" s="50">
        <v>38316</v>
      </c>
      <c r="B2177" s="51"/>
      <c r="C2177" s="51"/>
      <c r="K2177" s="57"/>
    </row>
    <row r="2178" spans="1:11" ht="12.75">
      <c r="A2178" s="50">
        <v>38317</v>
      </c>
      <c r="B2178" s="51"/>
      <c r="C2178" s="51"/>
      <c r="K2178" s="57"/>
    </row>
    <row r="2179" spans="1:11" ht="12.75">
      <c r="A2179" s="50">
        <v>38318</v>
      </c>
      <c r="B2179" s="51"/>
      <c r="C2179" s="51"/>
      <c r="K2179" s="57"/>
    </row>
    <row r="2180" spans="1:11" ht="12.75">
      <c r="A2180" s="50">
        <v>38319</v>
      </c>
      <c r="B2180" s="51"/>
      <c r="C2180" s="51"/>
      <c r="K2180" s="57"/>
    </row>
    <row r="2181" spans="1:11" ht="12.75">
      <c r="A2181" s="50">
        <v>38320</v>
      </c>
      <c r="B2181" s="51"/>
      <c r="C2181" s="51"/>
      <c r="K2181" s="57"/>
    </row>
    <row r="2182" spans="1:11" ht="12.75">
      <c r="A2182" s="50">
        <v>38321</v>
      </c>
      <c r="B2182" s="51"/>
      <c r="C2182" s="51"/>
      <c r="K2182" s="57"/>
    </row>
    <row r="2183" spans="1:11" ht="12.75">
      <c r="A2183" s="50">
        <v>38322</v>
      </c>
      <c r="B2183" s="51"/>
      <c r="C2183" s="51"/>
      <c r="K2183" s="57"/>
    </row>
    <row r="2184" spans="1:11" ht="12.75">
      <c r="A2184" s="50">
        <v>38323</v>
      </c>
      <c r="B2184" s="51"/>
      <c r="C2184" s="51"/>
      <c r="K2184" s="57"/>
    </row>
    <row r="2185" spans="1:11" ht="12.75">
      <c r="A2185" s="50">
        <v>38324</v>
      </c>
      <c r="B2185" s="51"/>
      <c r="C2185" s="51"/>
      <c r="K2185" s="57"/>
    </row>
    <row r="2186" spans="1:11" ht="12.75">
      <c r="A2186" s="50">
        <v>38325</v>
      </c>
      <c r="B2186" s="51"/>
      <c r="C2186" s="51"/>
      <c r="K2186" s="57"/>
    </row>
    <row r="2187" spans="1:11" ht="12.75">
      <c r="A2187" s="50">
        <v>38326</v>
      </c>
      <c r="B2187" s="51"/>
      <c r="C2187" s="51"/>
      <c r="K2187" s="57"/>
    </row>
    <row r="2188" spans="1:11" ht="12.75">
      <c r="A2188" s="50">
        <v>38327</v>
      </c>
      <c r="B2188" s="51"/>
      <c r="C2188" s="51"/>
      <c r="K2188" s="57"/>
    </row>
    <row r="2189" spans="1:11" ht="12.75">
      <c r="A2189" s="50">
        <v>38328</v>
      </c>
      <c r="B2189" s="51"/>
      <c r="C2189" s="51"/>
      <c r="K2189" s="57"/>
    </row>
    <row r="2190" spans="1:11" ht="12.75">
      <c r="A2190" s="50">
        <v>38329</v>
      </c>
      <c r="B2190" s="51"/>
      <c r="C2190" s="51"/>
      <c r="K2190" s="57"/>
    </row>
    <row r="2191" spans="1:11" ht="12.75">
      <c r="A2191" s="50">
        <v>38330</v>
      </c>
      <c r="B2191" s="51"/>
      <c r="C2191" s="51"/>
      <c r="K2191" s="57"/>
    </row>
    <row r="2192" spans="1:11" ht="12.75">
      <c r="A2192" s="50">
        <v>38331</v>
      </c>
      <c r="B2192" s="51"/>
      <c r="C2192" s="51"/>
      <c r="K2192" s="57"/>
    </row>
    <row r="2193" spans="1:11" ht="12.75">
      <c r="A2193" s="50">
        <v>38332</v>
      </c>
      <c r="B2193" s="51"/>
      <c r="C2193" s="51"/>
      <c r="K2193" s="57"/>
    </row>
    <row r="2194" spans="1:11" ht="12.75">
      <c r="A2194" s="50">
        <v>38333</v>
      </c>
      <c r="B2194" s="51"/>
      <c r="C2194" s="51"/>
      <c r="K2194" s="57"/>
    </row>
    <row r="2195" spans="1:11" ht="12.75">
      <c r="A2195" s="50">
        <v>38334</v>
      </c>
      <c r="B2195" s="51"/>
      <c r="C2195" s="51"/>
      <c r="K2195" s="57"/>
    </row>
    <row r="2196" spans="1:11" ht="12.75">
      <c r="A2196" s="50">
        <v>38335</v>
      </c>
      <c r="B2196" s="51"/>
      <c r="C2196" s="51"/>
      <c r="K2196" s="57"/>
    </row>
    <row r="2197" spans="1:11" ht="12.75">
      <c r="A2197" s="50">
        <v>38336</v>
      </c>
      <c r="B2197" s="51"/>
      <c r="C2197" s="51"/>
      <c r="K2197" s="57"/>
    </row>
    <row r="2198" spans="1:11" ht="12.75">
      <c r="A2198" s="50">
        <v>38337</v>
      </c>
      <c r="B2198" s="51"/>
      <c r="C2198" s="51"/>
      <c r="K2198" s="57"/>
    </row>
    <row r="2199" spans="1:11" ht="12.75">
      <c r="A2199" s="50">
        <v>38338</v>
      </c>
      <c r="B2199" s="51"/>
      <c r="C2199" s="51"/>
      <c r="K2199" s="57"/>
    </row>
    <row r="2200" spans="1:11" ht="12.75">
      <c r="A2200" s="50">
        <v>38339</v>
      </c>
      <c r="B2200" s="51"/>
      <c r="C2200" s="51"/>
      <c r="K2200" s="57"/>
    </row>
    <row r="2201" spans="1:11" ht="12.75">
      <c r="A2201" s="50">
        <v>38340</v>
      </c>
      <c r="B2201" s="51"/>
      <c r="C2201" s="51"/>
      <c r="K2201" s="57"/>
    </row>
    <row r="2202" spans="1:11" ht="12.75">
      <c r="A2202" s="50">
        <v>38341</v>
      </c>
      <c r="B2202" s="51"/>
      <c r="C2202" s="51"/>
      <c r="K2202" s="57"/>
    </row>
    <row r="2203" spans="1:11" ht="12.75">
      <c r="A2203" s="50">
        <v>38342</v>
      </c>
      <c r="B2203" s="51"/>
      <c r="C2203" s="51"/>
      <c r="K2203" s="57"/>
    </row>
    <row r="2204" spans="1:11" ht="12.75">
      <c r="A2204" s="50">
        <v>38343</v>
      </c>
      <c r="B2204" s="51"/>
      <c r="C2204" s="51"/>
      <c r="K2204" s="57"/>
    </row>
    <row r="2205" spans="1:11" ht="12.75">
      <c r="A2205" s="50">
        <v>38344</v>
      </c>
      <c r="B2205" s="51"/>
      <c r="C2205" s="51"/>
      <c r="K2205" s="57"/>
    </row>
    <row r="2206" spans="1:11" ht="12.75">
      <c r="A2206" s="50">
        <v>38345</v>
      </c>
      <c r="B2206" s="51"/>
      <c r="C2206" s="51"/>
      <c r="K2206" s="57"/>
    </row>
    <row r="2207" spans="1:11" ht="12.75">
      <c r="A2207" s="50">
        <v>38346</v>
      </c>
      <c r="B2207" s="51"/>
      <c r="C2207" s="51"/>
      <c r="K2207" s="57"/>
    </row>
    <row r="2208" spans="1:11" ht="12.75">
      <c r="A2208" s="50">
        <v>38347</v>
      </c>
      <c r="B2208" s="51"/>
      <c r="C2208" s="51"/>
      <c r="K2208" s="57"/>
    </row>
    <row r="2209" spans="1:11" ht="12.75">
      <c r="A2209" s="50">
        <v>38348</v>
      </c>
      <c r="B2209" s="51"/>
      <c r="C2209" s="51"/>
      <c r="K2209" s="57"/>
    </row>
    <row r="2210" spans="1:11" ht="12.75">
      <c r="A2210" s="50">
        <v>38349</v>
      </c>
      <c r="B2210" s="51"/>
      <c r="C2210" s="51"/>
      <c r="K2210" s="57"/>
    </row>
    <row r="2211" spans="1:11" ht="12.75">
      <c r="A2211" s="50">
        <v>38350</v>
      </c>
      <c r="B2211" s="51"/>
      <c r="C2211" s="51"/>
      <c r="K2211" s="57"/>
    </row>
    <row r="2212" spans="1:11" ht="12.75">
      <c r="A2212" s="50">
        <v>38351</v>
      </c>
      <c r="B2212" s="51"/>
      <c r="C2212" s="51"/>
      <c r="K2212" s="57"/>
    </row>
    <row r="2213" spans="1:11" ht="12.75">
      <c r="A2213" s="50">
        <v>38352</v>
      </c>
      <c r="B2213" s="51"/>
      <c r="C2213" s="51"/>
      <c r="K2213" s="57"/>
    </row>
    <row r="2214" ht="12.75">
      <c r="K2214" s="57"/>
    </row>
    <row r="2215" ht="12.75">
      <c r="K2215" s="57"/>
    </row>
    <row r="2216" ht="12.75">
      <c r="K2216" s="57"/>
    </row>
    <row r="2217" ht="12.75">
      <c r="K2217" s="57"/>
    </row>
    <row r="2218" ht="12.75">
      <c r="K2218" s="57"/>
    </row>
    <row r="2219" ht="12.75">
      <c r="K2219" s="57"/>
    </row>
    <row r="2220" ht="12.75">
      <c r="K2220" s="57"/>
    </row>
    <row r="2221" ht="12.75">
      <c r="K2221" s="57"/>
    </row>
    <row r="2222" ht="12.75">
      <c r="K2222" s="57"/>
    </row>
    <row r="2223" ht="12.75">
      <c r="K2223" s="57"/>
    </row>
    <row r="2224" ht="12.75">
      <c r="K2224" s="57"/>
    </row>
    <row r="2225" ht="12.75">
      <c r="K2225" s="57"/>
    </row>
    <row r="2226" ht="12.75">
      <c r="K2226" s="57"/>
    </row>
    <row r="2227" ht="12.75">
      <c r="K2227" s="57"/>
    </row>
    <row r="2228" ht="12.75">
      <c r="K2228" s="57"/>
    </row>
    <row r="2229" ht="12.75">
      <c r="K2229" s="57"/>
    </row>
    <row r="2230" ht="12.75">
      <c r="K2230" s="57"/>
    </row>
    <row r="2231" ht="12.75">
      <c r="K2231" s="57"/>
    </row>
    <row r="2232" ht="12.75">
      <c r="K2232" s="57"/>
    </row>
    <row r="2233" ht="12.75">
      <c r="K2233" s="57"/>
    </row>
    <row r="2234" ht="12.75">
      <c r="K2234" s="57"/>
    </row>
    <row r="2235" ht="12.75">
      <c r="K2235" s="57"/>
    </row>
    <row r="2236" ht="12.75">
      <c r="K2236" s="57"/>
    </row>
    <row r="2237" ht="12.75">
      <c r="K2237" s="57"/>
    </row>
    <row r="2238" ht="12.75">
      <c r="K2238" s="57"/>
    </row>
    <row r="2239" ht="12.75">
      <c r="K2239" s="57"/>
    </row>
    <row r="2240" ht="12.75">
      <c r="K2240" s="57"/>
    </row>
    <row r="2241" ht="12.75">
      <c r="K2241" s="57"/>
    </row>
    <row r="2242" ht="12.75">
      <c r="K2242" s="57"/>
    </row>
    <row r="2243" ht="12.75">
      <c r="K2243" s="57"/>
    </row>
    <row r="2244" ht="12.75">
      <c r="K2244" s="57"/>
    </row>
    <row r="2245" ht="12.75">
      <c r="K2245" s="57"/>
    </row>
    <row r="2246" ht="12.75">
      <c r="K2246" s="57"/>
    </row>
    <row r="2247" ht="12.75">
      <c r="K2247" s="57"/>
    </row>
    <row r="2248" ht="12.75">
      <c r="K2248" s="57"/>
    </row>
    <row r="2249" ht="12.75">
      <c r="K2249" s="57"/>
    </row>
    <row r="2250" ht="12.75">
      <c r="K2250" s="57"/>
    </row>
    <row r="2251" ht="12.75">
      <c r="K2251" s="57"/>
    </row>
    <row r="2252" ht="12.75">
      <c r="K2252" s="57"/>
    </row>
    <row r="2253" ht="12.75">
      <c r="K2253" s="57"/>
    </row>
    <row r="2254" ht="12.75">
      <c r="K2254" s="57"/>
    </row>
    <row r="2255" ht="12.75">
      <c r="K2255" s="57"/>
    </row>
    <row r="2256" ht="12.75">
      <c r="K2256" s="57"/>
    </row>
    <row r="2257" ht="12.75">
      <c r="K2257" s="57"/>
    </row>
    <row r="2258" ht="12.75">
      <c r="K2258" s="57"/>
    </row>
    <row r="2259" ht="12.75">
      <c r="K2259" s="57"/>
    </row>
    <row r="2260" ht="12.75">
      <c r="K2260" s="57"/>
    </row>
    <row r="2261" ht="12.75">
      <c r="K2261" s="57"/>
    </row>
    <row r="2262" ht="12.75">
      <c r="K2262" s="57"/>
    </row>
    <row r="2263" ht="12.75">
      <c r="K2263" s="57"/>
    </row>
    <row r="2264" ht="12.75">
      <c r="K2264" s="57"/>
    </row>
    <row r="2265" ht="12.75">
      <c r="K2265" s="57"/>
    </row>
    <row r="2266" ht="12.75">
      <c r="K2266" s="57"/>
    </row>
    <row r="2267" ht="12.75">
      <c r="K2267" s="57"/>
    </row>
    <row r="2268" ht="12.75">
      <c r="K2268" s="57"/>
    </row>
    <row r="2269" ht="12.75">
      <c r="K2269" s="57"/>
    </row>
    <row r="2270" ht="12.75">
      <c r="K2270" s="57"/>
    </row>
    <row r="2271" ht="12.75">
      <c r="K2271" s="57"/>
    </row>
    <row r="2272" ht="12.75">
      <c r="K2272" s="57"/>
    </row>
    <row r="2273" ht="12.75">
      <c r="K2273" s="57"/>
    </row>
    <row r="2274" ht="12.75">
      <c r="K2274" s="57"/>
    </row>
    <row r="2275" ht="12.75">
      <c r="K2275" s="57"/>
    </row>
    <row r="2276" ht="12.75">
      <c r="K2276" s="57"/>
    </row>
    <row r="2277" ht="12.75">
      <c r="K2277" s="57"/>
    </row>
    <row r="2278" ht="12.75">
      <c r="K2278" s="57"/>
    </row>
    <row r="2279" ht="12.75">
      <c r="K2279" s="57"/>
    </row>
    <row r="2280" ht="12.75">
      <c r="K2280" s="57"/>
    </row>
    <row r="2281" ht="12.75">
      <c r="K2281" s="57"/>
    </row>
    <row r="2282" ht="12.75">
      <c r="K2282" s="57"/>
    </row>
    <row r="2283" ht="12.75">
      <c r="K2283" s="57"/>
    </row>
    <row r="2284" ht="12.75">
      <c r="K2284" s="57"/>
    </row>
    <row r="2285" ht="12.75">
      <c r="K2285" s="57"/>
    </row>
    <row r="2286" ht="12.75">
      <c r="K2286" s="57"/>
    </row>
    <row r="2287" ht="12.75">
      <c r="K2287" s="57"/>
    </row>
    <row r="2288" ht="12.75">
      <c r="K2288" s="57"/>
    </row>
    <row r="2289" ht="12.75">
      <c r="K2289" s="57"/>
    </row>
    <row r="2290" ht="12.75">
      <c r="K2290" s="57"/>
    </row>
    <row r="2291" ht="12.75">
      <c r="K2291" s="57"/>
    </row>
    <row r="2292" ht="12.75">
      <c r="K2292" s="57"/>
    </row>
    <row r="2293" ht="12.75">
      <c r="K2293" s="57"/>
    </row>
    <row r="2294" ht="12.75">
      <c r="K2294" s="57"/>
    </row>
    <row r="2295" ht="12.75">
      <c r="K2295" s="57"/>
    </row>
    <row r="2296" ht="12.75">
      <c r="K2296" s="57"/>
    </row>
    <row r="2297" ht="12.75">
      <c r="K2297" s="57"/>
    </row>
    <row r="2298" ht="12.75">
      <c r="K2298" s="57"/>
    </row>
    <row r="2299" ht="12.75">
      <c r="K2299" s="57"/>
    </row>
    <row r="2300" ht="12.75">
      <c r="K2300" s="57"/>
    </row>
    <row r="2301" ht="12.75">
      <c r="K2301" s="57"/>
    </row>
    <row r="2302" ht="12.75">
      <c r="K2302" s="57"/>
    </row>
    <row r="2303" ht="12.75">
      <c r="K2303" s="57"/>
    </row>
    <row r="2304" ht="12.75">
      <c r="K2304" s="57"/>
    </row>
    <row r="2305" ht="12.75">
      <c r="K2305" s="57"/>
    </row>
    <row r="2306" ht="12.75">
      <c r="K2306" s="57"/>
    </row>
    <row r="2307" ht="12.75">
      <c r="K2307" s="57"/>
    </row>
    <row r="2308" ht="12.75">
      <c r="K2308" s="57"/>
    </row>
    <row r="2309" ht="12.75">
      <c r="K2309" s="57"/>
    </row>
    <row r="2310" ht="12.75">
      <c r="K2310" s="57"/>
    </row>
    <row r="2311" ht="12.75">
      <c r="K2311" s="57"/>
    </row>
    <row r="2312" ht="12.75">
      <c r="K2312" s="57"/>
    </row>
    <row r="2313" ht="12.75">
      <c r="K2313" s="57"/>
    </row>
    <row r="2314" ht="12.75">
      <c r="K2314" s="57"/>
    </row>
    <row r="2315" ht="12.75">
      <c r="K2315" s="57"/>
    </row>
    <row r="2316" ht="12.75">
      <c r="K2316" s="57"/>
    </row>
    <row r="2317" ht="12.75">
      <c r="K2317" s="57"/>
    </row>
    <row r="2318" ht="12.75">
      <c r="K2318" s="57"/>
    </row>
    <row r="2319" ht="12.75">
      <c r="K2319" s="57"/>
    </row>
    <row r="2320" ht="12.75">
      <c r="K2320" s="57"/>
    </row>
    <row r="2321" ht="12.75">
      <c r="K2321" s="57"/>
    </row>
    <row r="2322" ht="12.75">
      <c r="K2322" s="57"/>
    </row>
    <row r="2323" ht="12.75">
      <c r="K2323" s="57"/>
    </row>
    <row r="2324" ht="12.75">
      <c r="K2324" s="57"/>
    </row>
    <row r="2325" ht="12.75">
      <c r="K2325" s="57"/>
    </row>
    <row r="2326" ht="12.75">
      <c r="K2326" s="57"/>
    </row>
    <row r="2327" ht="12.75">
      <c r="K2327" s="57"/>
    </row>
    <row r="2328" ht="12.75">
      <c r="K2328" s="57"/>
    </row>
    <row r="2329" ht="12.75">
      <c r="K2329" s="57"/>
    </row>
    <row r="2330" ht="12.75">
      <c r="K2330" s="57"/>
    </row>
    <row r="2331" ht="12.75">
      <c r="K2331" s="57"/>
    </row>
    <row r="2332" ht="12.75">
      <c r="K2332" s="57"/>
    </row>
    <row r="2333" ht="12.75">
      <c r="K2333" s="57"/>
    </row>
    <row r="2334" ht="12.75">
      <c r="K2334" s="57"/>
    </row>
    <row r="2335" ht="12.75">
      <c r="K2335" s="57"/>
    </row>
    <row r="2336" ht="12.75">
      <c r="K2336" s="57"/>
    </row>
    <row r="2337" ht="12.75">
      <c r="K2337" s="57"/>
    </row>
    <row r="2338" ht="12.75">
      <c r="K2338" s="57"/>
    </row>
    <row r="2339" ht="12.75">
      <c r="K2339" s="57"/>
    </row>
    <row r="2340" ht="12.75">
      <c r="K2340" s="57"/>
    </row>
    <row r="2341" ht="12.75">
      <c r="K2341" s="57"/>
    </row>
    <row r="2342" ht="12.75">
      <c r="K2342" s="57"/>
    </row>
    <row r="2343" ht="12.75">
      <c r="K2343" s="57"/>
    </row>
    <row r="2344" ht="12.75">
      <c r="K2344" s="57"/>
    </row>
    <row r="2345" ht="12.75">
      <c r="K2345" s="57"/>
    </row>
    <row r="2346" ht="12.75">
      <c r="K2346" s="57"/>
    </row>
    <row r="2347" ht="12.75">
      <c r="K2347" s="57"/>
    </row>
    <row r="2348" ht="12.75">
      <c r="K2348" s="57"/>
    </row>
    <row r="2349" ht="12.75">
      <c r="K2349" s="57"/>
    </row>
    <row r="2350" ht="12.75">
      <c r="K2350" s="57"/>
    </row>
    <row r="2351" ht="12.75">
      <c r="K2351" s="57"/>
    </row>
    <row r="2352" ht="12.75">
      <c r="K2352" s="57"/>
    </row>
    <row r="2353" ht="12.75">
      <c r="K2353" s="57"/>
    </row>
    <row r="2354" ht="12.75">
      <c r="K2354" s="57"/>
    </row>
    <row r="2355" ht="12.75">
      <c r="K2355" s="57"/>
    </row>
    <row r="2356" ht="12.75">
      <c r="K2356" s="57"/>
    </row>
    <row r="2357" ht="12.75">
      <c r="K2357" s="57"/>
    </row>
    <row r="2358" ht="12.75">
      <c r="K2358" s="57"/>
    </row>
    <row r="2359" ht="12.75">
      <c r="K2359" s="57"/>
    </row>
    <row r="2360" ht="12.75">
      <c r="K2360" s="57"/>
    </row>
    <row r="2361" ht="12.75">
      <c r="K2361" s="57"/>
    </row>
    <row r="2362" ht="12.75">
      <c r="K2362" s="57"/>
    </row>
    <row r="2363" ht="12.75">
      <c r="K2363" s="57"/>
    </row>
    <row r="2364" ht="12.75">
      <c r="K2364" s="57"/>
    </row>
    <row r="2365" ht="12.75">
      <c r="K2365" s="57"/>
    </row>
    <row r="2366" ht="12.75">
      <c r="K2366" s="57"/>
    </row>
    <row r="2367" ht="12.75">
      <c r="K2367" s="57"/>
    </row>
    <row r="2368" ht="12.75">
      <c r="K2368" s="57"/>
    </row>
    <row r="2369" ht="12.75">
      <c r="K2369" s="57"/>
    </row>
    <row r="2370" ht="12.75">
      <c r="K2370" s="57"/>
    </row>
    <row r="2371" ht="12.75">
      <c r="K2371" s="57"/>
    </row>
    <row r="2372" ht="12.75">
      <c r="K2372" s="57"/>
    </row>
    <row r="2373" ht="12.75">
      <c r="K2373" s="57"/>
    </row>
    <row r="2374" ht="12.75">
      <c r="K2374" s="57"/>
    </row>
    <row r="2375" ht="12.75">
      <c r="K2375" s="57"/>
    </row>
    <row r="2376" ht="12.75">
      <c r="K2376" s="57"/>
    </row>
    <row r="2377" ht="12.75">
      <c r="K2377" s="57"/>
    </row>
    <row r="2378" ht="12.75">
      <c r="K2378" s="57"/>
    </row>
    <row r="2379" ht="12.75">
      <c r="K2379" s="57"/>
    </row>
    <row r="2380" ht="12.75">
      <c r="K2380" s="57"/>
    </row>
    <row r="2381" ht="12.75">
      <c r="K2381" s="57"/>
    </row>
    <row r="2382" ht="12.75">
      <c r="K2382" s="57"/>
    </row>
    <row r="2383" ht="12.75">
      <c r="K2383" s="57"/>
    </row>
    <row r="2384" ht="12.75">
      <c r="K2384" s="57"/>
    </row>
    <row r="2385" ht="12.75">
      <c r="K2385" s="57"/>
    </row>
    <row r="2386" ht="12.75">
      <c r="K2386" s="57"/>
    </row>
    <row r="2387" ht="12.75">
      <c r="K2387" s="57"/>
    </row>
    <row r="2388" ht="12.75">
      <c r="K2388" s="57"/>
    </row>
    <row r="2389" ht="12.75">
      <c r="K2389" s="57"/>
    </row>
    <row r="2390" ht="12.75">
      <c r="K2390" s="57"/>
    </row>
    <row r="2391" ht="12.75">
      <c r="K2391" s="57"/>
    </row>
    <row r="2392" ht="12.75">
      <c r="K2392" s="57"/>
    </row>
    <row r="2393" ht="12.75">
      <c r="K2393" s="57"/>
    </row>
    <row r="2394" ht="12.75">
      <c r="K2394" s="57"/>
    </row>
    <row r="2395" ht="12.75">
      <c r="K2395" s="57"/>
    </row>
    <row r="2396" ht="12.75">
      <c r="K2396" s="57"/>
    </row>
    <row r="2397" ht="12.75">
      <c r="K2397" s="57"/>
    </row>
    <row r="2398" ht="12.75">
      <c r="K2398" s="57"/>
    </row>
    <row r="2399" ht="12.75">
      <c r="K2399" s="57"/>
    </row>
    <row r="2400" ht="12.75">
      <c r="K2400" s="57"/>
    </row>
    <row r="2401" ht="12.75">
      <c r="K2401" s="57"/>
    </row>
    <row r="2402" ht="12.75">
      <c r="K2402" s="57"/>
    </row>
    <row r="2403" ht="12.75">
      <c r="K2403" s="57"/>
    </row>
    <row r="2404" ht="12.75">
      <c r="K2404" s="57"/>
    </row>
    <row r="2405" ht="12.75">
      <c r="K2405" s="57"/>
    </row>
    <row r="2406" ht="12.75">
      <c r="K2406" s="57"/>
    </row>
    <row r="2407" ht="12.75">
      <c r="K2407" s="57"/>
    </row>
    <row r="2408" ht="12.75">
      <c r="K2408" s="57"/>
    </row>
    <row r="2409" ht="12.75">
      <c r="K2409" s="57"/>
    </row>
    <row r="2410" ht="12.75">
      <c r="K2410" s="57"/>
    </row>
    <row r="2411" ht="12.75">
      <c r="K2411" s="57"/>
    </row>
    <row r="2412" ht="12.75">
      <c r="K2412" s="57"/>
    </row>
    <row r="2413" ht="12.75">
      <c r="K2413" s="57"/>
    </row>
    <row r="2414" ht="12.75">
      <c r="K2414" s="57"/>
    </row>
    <row r="2415" ht="12.75">
      <c r="K2415" s="57"/>
    </row>
    <row r="2416" ht="12.75">
      <c r="K2416" s="57"/>
    </row>
    <row r="2417" ht="12.75">
      <c r="K2417" s="57"/>
    </row>
    <row r="2418" ht="12.75">
      <c r="K2418" s="57"/>
    </row>
    <row r="2419" ht="12.75">
      <c r="K2419" s="57"/>
    </row>
    <row r="2420" ht="12.75">
      <c r="K2420" s="57"/>
    </row>
    <row r="2421" ht="12.75">
      <c r="K2421" s="57"/>
    </row>
    <row r="2422" ht="12.75">
      <c r="K2422" s="57"/>
    </row>
    <row r="2423" ht="12.75">
      <c r="K2423" s="57"/>
    </row>
    <row r="2424" ht="12.75">
      <c r="K2424" s="57"/>
    </row>
    <row r="2425" ht="12.75">
      <c r="K2425" s="57"/>
    </row>
    <row r="2426" ht="12.75">
      <c r="K2426" s="57"/>
    </row>
    <row r="2427" ht="12.75">
      <c r="K2427" s="57"/>
    </row>
    <row r="2428" ht="12.75">
      <c r="K2428" s="57"/>
    </row>
    <row r="2429" ht="12.75">
      <c r="K2429" s="57"/>
    </row>
    <row r="2430" ht="12.75">
      <c r="K2430" s="57"/>
    </row>
    <row r="2431" ht="12.75">
      <c r="K2431" s="57"/>
    </row>
    <row r="2432" ht="12.75">
      <c r="K2432" s="57"/>
    </row>
    <row r="2433" ht="12.75">
      <c r="K2433" s="57"/>
    </row>
    <row r="2434" ht="12.75">
      <c r="K2434" s="57"/>
    </row>
    <row r="2435" ht="12.75">
      <c r="K2435" s="57"/>
    </row>
    <row r="2436" ht="12.75">
      <c r="K2436" s="57"/>
    </row>
    <row r="2437" ht="12.75">
      <c r="K2437" s="57"/>
    </row>
    <row r="2438" ht="12.75">
      <c r="K2438" s="57"/>
    </row>
    <row r="2439" ht="12.75">
      <c r="K2439" s="57"/>
    </row>
    <row r="2440" ht="12.75">
      <c r="K2440" s="57"/>
    </row>
    <row r="2441" ht="12.75">
      <c r="K2441" s="57"/>
    </row>
    <row r="2442" ht="12.75">
      <c r="K2442" s="57"/>
    </row>
    <row r="2443" ht="12.75">
      <c r="K2443" s="57"/>
    </row>
    <row r="2444" ht="12.75">
      <c r="K2444" s="57"/>
    </row>
    <row r="2445" ht="12.75">
      <c r="K2445" s="57"/>
    </row>
    <row r="2446" ht="12.75">
      <c r="K2446" s="57"/>
    </row>
    <row r="2447" ht="12.75">
      <c r="K2447" s="57"/>
    </row>
    <row r="2448" ht="12.75">
      <c r="K2448" s="57"/>
    </row>
    <row r="2449" ht="12.75">
      <c r="K2449" s="57"/>
    </row>
    <row r="2450" ht="12.75">
      <c r="K2450" s="57"/>
    </row>
    <row r="2451" ht="12.75">
      <c r="K2451" s="57"/>
    </row>
    <row r="2452" ht="12.75">
      <c r="K2452" s="57"/>
    </row>
    <row r="2453" ht="12.75">
      <c r="K2453" s="57"/>
    </row>
    <row r="2454" ht="12.75">
      <c r="K2454" s="57"/>
    </row>
    <row r="2455" ht="12.75">
      <c r="K2455" s="57"/>
    </row>
    <row r="2456" ht="12.75">
      <c r="K2456" s="57"/>
    </row>
    <row r="2457" ht="12.75">
      <c r="K2457" s="57"/>
    </row>
    <row r="2458" ht="12.75">
      <c r="K2458" s="57"/>
    </row>
    <row r="2459" ht="12.75">
      <c r="K2459" s="57"/>
    </row>
    <row r="2460" ht="12.75">
      <c r="K2460" s="57"/>
    </row>
    <row r="2461" ht="12.75">
      <c r="K2461" s="57"/>
    </row>
    <row r="2462" ht="12.75">
      <c r="K2462" s="57"/>
    </row>
    <row r="2463" ht="12.75">
      <c r="K2463" s="57"/>
    </row>
    <row r="2464" ht="12.75">
      <c r="K2464" s="57"/>
    </row>
    <row r="2465" ht="12.75">
      <c r="K2465" s="57"/>
    </row>
    <row r="2466" ht="12.75">
      <c r="K2466" s="57"/>
    </row>
    <row r="2467" ht="12.75">
      <c r="K2467" s="57"/>
    </row>
    <row r="2468" ht="12.75">
      <c r="K2468" s="57"/>
    </row>
    <row r="2469" ht="12.75">
      <c r="K2469" s="57"/>
    </row>
    <row r="2470" ht="12.75">
      <c r="K2470" s="57"/>
    </row>
    <row r="2471" ht="12.75">
      <c r="K2471" s="57"/>
    </row>
    <row r="2472" ht="12.75">
      <c r="K2472" s="57"/>
    </row>
    <row r="2473" ht="12.75">
      <c r="K2473" s="57"/>
    </row>
    <row r="2474" ht="12.75">
      <c r="K2474" s="57"/>
    </row>
    <row r="2475" ht="12.75">
      <c r="K2475" s="57"/>
    </row>
    <row r="2476" ht="12.75">
      <c r="K2476" s="57"/>
    </row>
    <row r="2477" ht="12.75">
      <c r="K2477" s="57"/>
    </row>
    <row r="2478" ht="12.75">
      <c r="K2478" s="57"/>
    </row>
    <row r="2479" ht="12.75">
      <c r="K2479" s="57"/>
    </row>
    <row r="2480" ht="12.75">
      <c r="K2480" s="57"/>
    </row>
    <row r="2481" ht="12.75">
      <c r="K2481" s="57"/>
    </row>
    <row r="2482" ht="12.75">
      <c r="K2482" s="57"/>
    </row>
    <row r="2483" ht="12.75">
      <c r="K2483" s="57"/>
    </row>
    <row r="2484" ht="12.75">
      <c r="K2484" s="57"/>
    </row>
    <row r="2485" ht="12.75">
      <c r="K2485" s="57"/>
    </row>
    <row r="2486" ht="12.75">
      <c r="K2486" s="57"/>
    </row>
    <row r="2487" ht="12.75">
      <c r="K2487" s="57"/>
    </row>
    <row r="2488" ht="12.75">
      <c r="K2488" s="57"/>
    </row>
    <row r="2489" ht="12.75">
      <c r="K2489" s="57"/>
    </row>
    <row r="2490" ht="12.75">
      <c r="K2490" s="57"/>
    </row>
    <row r="2491" ht="12.75">
      <c r="K2491" s="57"/>
    </row>
    <row r="2492" ht="12.75">
      <c r="K2492" s="57"/>
    </row>
    <row r="2493" ht="12.75">
      <c r="K2493" s="57"/>
    </row>
    <row r="2494" ht="12.75">
      <c r="K2494" s="57"/>
    </row>
    <row r="2495" ht="12.75">
      <c r="K2495" s="57"/>
    </row>
    <row r="2496" ht="12.75">
      <c r="K2496" s="57"/>
    </row>
    <row r="2497" ht="12.75">
      <c r="K2497" s="57"/>
    </row>
    <row r="2498" ht="12.75">
      <c r="K2498" s="57"/>
    </row>
    <row r="2499" ht="12.75">
      <c r="K2499" s="57"/>
    </row>
    <row r="2500" ht="12.75">
      <c r="K2500" s="57"/>
    </row>
    <row r="2501" ht="12.75">
      <c r="K2501" s="57"/>
    </row>
    <row r="2502" ht="12.75">
      <c r="K2502" s="57"/>
    </row>
    <row r="2503" ht="12.75">
      <c r="K2503" s="57"/>
    </row>
    <row r="2504" ht="12.75">
      <c r="K2504" s="57"/>
    </row>
    <row r="2505" ht="12.75">
      <c r="K2505" s="57"/>
    </row>
    <row r="2506" ht="12.75">
      <c r="K2506" s="57"/>
    </row>
    <row r="2507" ht="12.75">
      <c r="K2507" s="57"/>
    </row>
    <row r="2508" ht="12.75">
      <c r="K2508" s="57"/>
    </row>
    <row r="2509" ht="12.75">
      <c r="K2509" s="57"/>
    </row>
    <row r="2510" ht="12.75">
      <c r="K2510" s="57"/>
    </row>
    <row r="2511" ht="12.75">
      <c r="K2511" s="57"/>
    </row>
    <row r="2512" ht="12.75">
      <c r="K2512" s="57"/>
    </row>
    <row r="2513" ht="12.75">
      <c r="K2513" s="57"/>
    </row>
    <row r="2514" ht="12.75">
      <c r="K2514" s="57"/>
    </row>
    <row r="2515" ht="12.75">
      <c r="K2515" s="57"/>
    </row>
    <row r="2516" ht="12.75">
      <c r="K2516" s="57"/>
    </row>
    <row r="2517" ht="12.75">
      <c r="K2517" s="57"/>
    </row>
    <row r="2518" ht="12.75">
      <c r="K2518" s="57"/>
    </row>
    <row r="2519" ht="12.75">
      <c r="K2519" s="57"/>
    </row>
    <row r="2520" ht="12.75">
      <c r="K2520" s="57"/>
    </row>
    <row r="2521" ht="12.75">
      <c r="K2521" s="57"/>
    </row>
    <row r="2522" ht="12.75">
      <c r="K2522" s="57"/>
    </row>
    <row r="2523" ht="12.75">
      <c r="K2523" s="57"/>
    </row>
    <row r="2524" ht="12.75">
      <c r="K2524" s="57"/>
    </row>
    <row r="2525" ht="12.75">
      <c r="K2525" s="57"/>
    </row>
    <row r="2526" ht="12.75">
      <c r="K2526" s="57"/>
    </row>
    <row r="2527" ht="12.75">
      <c r="K2527" s="57"/>
    </row>
    <row r="2528" ht="12.75">
      <c r="K2528" s="57"/>
    </row>
    <row r="2529" ht="12.75">
      <c r="K2529" s="57"/>
    </row>
    <row r="2530" ht="12.75">
      <c r="K2530" s="57"/>
    </row>
    <row r="2531" ht="12.75">
      <c r="K2531" s="57"/>
    </row>
    <row r="2532" ht="12.75">
      <c r="K2532" s="57"/>
    </row>
    <row r="2533" ht="12.75">
      <c r="K2533" s="57"/>
    </row>
    <row r="2534" ht="12.75">
      <c r="K2534" s="57"/>
    </row>
    <row r="2535" ht="12.75">
      <c r="K2535" s="57"/>
    </row>
    <row r="2536" ht="12.75">
      <c r="K2536" s="57"/>
    </row>
    <row r="2537" ht="12.75">
      <c r="K2537" s="57"/>
    </row>
    <row r="2538" ht="12.75">
      <c r="K2538" s="57"/>
    </row>
    <row r="2539" ht="12.75">
      <c r="K2539" s="57"/>
    </row>
    <row r="2540" ht="12.75">
      <c r="K2540" s="57"/>
    </row>
    <row r="2541" ht="12.75">
      <c r="K2541" s="57"/>
    </row>
    <row r="2542" ht="12.75">
      <c r="K2542" s="57"/>
    </row>
    <row r="2543" ht="12.75">
      <c r="K2543" s="57"/>
    </row>
    <row r="2544" ht="12.75">
      <c r="K2544" s="57"/>
    </row>
    <row r="2545" ht="12.75">
      <c r="K2545" s="57"/>
    </row>
    <row r="2546" ht="12.75">
      <c r="K2546" s="57"/>
    </row>
    <row r="2547" ht="12.75">
      <c r="K2547" s="57"/>
    </row>
    <row r="2548" ht="12.75">
      <c r="K2548" s="57"/>
    </row>
    <row r="2549" ht="12.75">
      <c r="K2549" s="57"/>
    </row>
    <row r="2550" ht="12.75">
      <c r="K2550" s="57"/>
    </row>
    <row r="2551" ht="12.75">
      <c r="K2551" s="57"/>
    </row>
    <row r="2552" ht="12.75">
      <c r="K2552" s="57"/>
    </row>
    <row r="2553" ht="12.75">
      <c r="K2553" s="57"/>
    </row>
    <row r="2554" ht="12.75">
      <c r="K2554" s="57"/>
    </row>
    <row r="2555" ht="12.75">
      <c r="K2555" s="57"/>
    </row>
    <row r="2556" ht="12.75">
      <c r="K2556" s="57"/>
    </row>
    <row r="2557" ht="12.75">
      <c r="K2557" s="57"/>
    </row>
    <row r="2558" ht="12.75">
      <c r="K2558" s="57"/>
    </row>
    <row r="2559" ht="12.75">
      <c r="K2559" s="57"/>
    </row>
    <row r="2560" ht="12.75">
      <c r="K2560" s="57"/>
    </row>
    <row r="2561" ht="12.75">
      <c r="K2561" s="57"/>
    </row>
    <row r="2562" ht="12.75">
      <c r="K2562" s="57"/>
    </row>
    <row r="2563" ht="12.75">
      <c r="K2563" s="57"/>
    </row>
    <row r="2564" ht="12.75">
      <c r="K2564" s="57"/>
    </row>
    <row r="2565" ht="12.75">
      <c r="K2565" s="57"/>
    </row>
    <row r="2566" ht="12.75">
      <c r="K2566" s="57"/>
    </row>
    <row r="2567" ht="12.75">
      <c r="K2567" s="57"/>
    </row>
    <row r="2568" ht="12.75">
      <c r="K2568" s="57"/>
    </row>
    <row r="2569" ht="12.75">
      <c r="K2569" s="57"/>
    </row>
    <row r="2570" ht="12.75">
      <c r="K2570" s="57"/>
    </row>
    <row r="2571" ht="12.75">
      <c r="K2571" s="57"/>
    </row>
    <row r="2572" ht="12.75">
      <c r="K2572" s="57"/>
    </row>
    <row r="2573" ht="12.75">
      <c r="K2573" s="57"/>
    </row>
    <row r="2574" ht="12.75">
      <c r="K2574" s="57"/>
    </row>
    <row r="2575" ht="12.75">
      <c r="K2575" s="57"/>
    </row>
    <row r="2576" ht="12.75">
      <c r="K2576" s="57"/>
    </row>
    <row r="2577" ht="12.75">
      <c r="K2577" s="57"/>
    </row>
    <row r="2578" ht="12.75">
      <c r="K2578" s="57"/>
    </row>
    <row r="2579" ht="12.75">
      <c r="K2579" s="57"/>
    </row>
    <row r="2580" ht="12.75">
      <c r="K2580" s="57"/>
    </row>
    <row r="2581" ht="12.75">
      <c r="K2581" s="57"/>
    </row>
    <row r="2582" ht="12.75">
      <c r="K2582" s="57"/>
    </row>
    <row r="2583" ht="12.75">
      <c r="K2583" s="57"/>
    </row>
    <row r="2584" ht="12.75">
      <c r="K2584" s="57"/>
    </row>
    <row r="2585" ht="12.75">
      <c r="K2585" s="57"/>
    </row>
    <row r="2586" ht="12.75">
      <c r="K2586" s="57"/>
    </row>
    <row r="2587" ht="12.75">
      <c r="K2587" s="57"/>
    </row>
    <row r="2588" ht="12.75">
      <c r="K2588" s="57"/>
    </row>
    <row r="2589" ht="12.75">
      <c r="K2589" s="57"/>
    </row>
    <row r="2590" ht="12.75">
      <c r="K2590" s="57"/>
    </row>
    <row r="2591" ht="12.75">
      <c r="K2591" s="57"/>
    </row>
    <row r="2592" ht="12.75">
      <c r="K2592" s="57"/>
    </row>
    <row r="2593" ht="12.75">
      <c r="K2593" s="57"/>
    </row>
    <row r="2594" ht="12.75">
      <c r="K2594" s="57"/>
    </row>
    <row r="2595" ht="12.75">
      <c r="K2595" s="57"/>
    </row>
    <row r="2596" ht="12.75">
      <c r="K2596" s="57"/>
    </row>
    <row r="2597" ht="12.75">
      <c r="K2597" s="57"/>
    </row>
    <row r="2598" ht="12.75">
      <c r="K2598" s="57"/>
    </row>
    <row r="2599" ht="12.75">
      <c r="K2599" s="57"/>
    </row>
    <row r="2600" ht="12.75">
      <c r="K2600" s="57"/>
    </row>
    <row r="2601" ht="12.75">
      <c r="K2601" s="57"/>
    </row>
    <row r="2602" ht="12.75">
      <c r="K2602" s="57"/>
    </row>
    <row r="2603" ht="12.75">
      <c r="K2603" s="57"/>
    </row>
    <row r="2604" ht="12.75">
      <c r="K2604" s="57"/>
    </row>
    <row r="2605" ht="12.75">
      <c r="K2605" s="57"/>
    </row>
    <row r="2606" ht="12.75">
      <c r="K2606" s="57"/>
    </row>
    <row r="2607" ht="12.75">
      <c r="K2607" s="57"/>
    </row>
    <row r="2608" ht="12.75">
      <c r="K2608" s="57"/>
    </row>
    <row r="2609" ht="12.75">
      <c r="K2609" s="57"/>
    </row>
    <row r="2610" ht="12.75">
      <c r="K2610" s="57"/>
    </row>
    <row r="2611" ht="12.75">
      <c r="K2611" s="57"/>
    </row>
    <row r="2612" ht="12.75">
      <c r="K2612" s="57"/>
    </row>
    <row r="2613" ht="12.75">
      <c r="K2613" s="57"/>
    </row>
    <row r="2614" ht="12.75">
      <c r="K2614" s="57"/>
    </row>
    <row r="2615" ht="12.75">
      <c r="K2615" s="57"/>
    </row>
    <row r="2616" ht="12.75">
      <c r="K2616" s="57"/>
    </row>
    <row r="2617" ht="12.75">
      <c r="K2617" s="57"/>
    </row>
    <row r="2618" ht="12.75">
      <c r="K2618" s="57"/>
    </row>
    <row r="2619" ht="12.75">
      <c r="K2619" s="57"/>
    </row>
    <row r="2620" ht="12.75">
      <c r="K2620" s="57"/>
    </row>
    <row r="2621" ht="12.75">
      <c r="K2621" s="57"/>
    </row>
    <row r="2622" ht="12.75">
      <c r="K2622" s="57"/>
    </row>
    <row r="2623" ht="12.75">
      <c r="K2623" s="57"/>
    </row>
    <row r="2624" ht="12.75">
      <c r="K2624" s="57"/>
    </row>
    <row r="2625" ht="12.75">
      <c r="K2625" s="57"/>
    </row>
    <row r="2626" ht="12.75">
      <c r="K2626" s="57"/>
    </row>
    <row r="2627" ht="12.75">
      <c r="K2627" s="57"/>
    </row>
    <row r="2628" ht="12.75">
      <c r="K2628" s="57"/>
    </row>
    <row r="2629" ht="12.75">
      <c r="K2629" s="57"/>
    </row>
    <row r="2630" ht="12.75">
      <c r="K2630" s="57"/>
    </row>
    <row r="2631" ht="12.75">
      <c r="K2631" s="57"/>
    </row>
    <row r="2632" ht="12.75">
      <c r="K2632" s="57"/>
    </row>
    <row r="2633" ht="12.75">
      <c r="K2633" s="57"/>
    </row>
    <row r="2634" ht="12.75">
      <c r="K2634" s="57"/>
    </row>
    <row r="2635" ht="12.75">
      <c r="K2635" s="57"/>
    </row>
    <row r="2636" ht="12.75">
      <c r="K2636" s="57"/>
    </row>
    <row r="2637" ht="12.75">
      <c r="K2637" s="57"/>
    </row>
    <row r="2638" ht="12.75">
      <c r="K2638" s="57"/>
    </row>
    <row r="2639" ht="12.75">
      <c r="K2639" s="57"/>
    </row>
    <row r="2640" ht="12.75">
      <c r="K2640" s="57"/>
    </row>
    <row r="2641" ht="12.75">
      <c r="K2641" s="57"/>
    </row>
    <row r="2642" ht="12.75">
      <c r="K2642" s="57"/>
    </row>
    <row r="2643" ht="12.75">
      <c r="K2643" s="57"/>
    </row>
    <row r="2644" ht="12.75">
      <c r="K2644" s="57"/>
    </row>
    <row r="2645" ht="12.75">
      <c r="K2645" s="57"/>
    </row>
    <row r="2646" ht="12.75">
      <c r="K2646" s="57"/>
    </row>
    <row r="2647" ht="12.75">
      <c r="K2647" s="57"/>
    </row>
    <row r="2648" ht="12.75">
      <c r="K2648" s="57"/>
    </row>
    <row r="2649" ht="12.75">
      <c r="K2649" s="57"/>
    </row>
    <row r="2650" ht="12.75">
      <c r="K2650" s="57"/>
    </row>
    <row r="2651" ht="12.75">
      <c r="K2651" s="57"/>
    </row>
    <row r="2652" ht="12.75">
      <c r="K2652" s="57"/>
    </row>
    <row r="2653" ht="12.75">
      <c r="K2653" s="57"/>
    </row>
    <row r="2654" ht="12.75">
      <c r="K2654" s="57"/>
    </row>
    <row r="2655" ht="12.75">
      <c r="K2655" s="57"/>
    </row>
    <row r="2656" ht="12.75">
      <c r="K2656" s="57"/>
    </row>
    <row r="2657" ht="12.75">
      <c r="K2657" s="57"/>
    </row>
    <row r="2658" ht="12.75">
      <c r="K2658" s="57"/>
    </row>
    <row r="2659" ht="12.75">
      <c r="K2659" s="57"/>
    </row>
    <row r="2660" ht="12.75">
      <c r="K2660" s="57"/>
    </row>
    <row r="2661" ht="12.75">
      <c r="K2661" s="57"/>
    </row>
    <row r="2662" ht="12.75">
      <c r="K2662" s="57"/>
    </row>
    <row r="2663" ht="12.75">
      <c r="K2663" s="57"/>
    </row>
    <row r="2664" ht="12.75">
      <c r="K2664" s="57"/>
    </row>
    <row r="2665" ht="12.75">
      <c r="K2665" s="57"/>
    </row>
    <row r="2666" ht="12.75">
      <c r="K2666" s="57"/>
    </row>
    <row r="2667" ht="12.75">
      <c r="K2667" s="57"/>
    </row>
    <row r="2668" ht="12.75">
      <c r="K2668" s="57"/>
    </row>
    <row r="2669" ht="12.75">
      <c r="K2669" s="57"/>
    </row>
    <row r="2670" ht="12.75">
      <c r="K2670" s="57"/>
    </row>
    <row r="2671" ht="12.75">
      <c r="K2671" s="57"/>
    </row>
    <row r="2672" ht="12.75">
      <c r="K2672" s="57"/>
    </row>
    <row r="2673" ht="12.75">
      <c r="K2673" s="57"/>
    </row>
    <row r="2674" ht="12.75">
      <c r="K2674" s="57"/>
    </row>
    <row r="2675" ht="12.75">
      <c r="K2675" s="57"/>
    </row>
    <row r="2676" ht="12.75">
      <c r="K2676" s="57"/>
    </row>
    <row r="2677" ht="12.75">
      <c r="K2677" s="57"/>
    </row>
    <row r="2678" ht="12.75">
      <c r="K2678" s="57"/>
    </row>
    <row r="2679" ht="12.75">
      <c r="K2679" s="57"/>
    </row>
    <row r="2680" ht="12.75">
      <c r="K2680" s="57"/>
    </row>
    <row r="2681" ht="12.75">
      <c r="K2681" s="57"/>
    </row>
    <row r="2682" ht="12.75">
      <c r="K2682" s="57"/>
    </row>
    <row r="2683" ht="12.75">
      <c r="K2683" s="57"/>
    </row>
    <row r="2684" ht="12.75">
      <c r="K2684" s="57"/>
    </row>
    <row r="2685" ht="12.75">
      <c r="K2685" s="57"/>
    </row>
    <row r="2686" ht="12.75">
      <c r="K2686" s="57"/>
    </row>
    <row r="2687" ht="12.75">
      <c r="K2687" s="57"/>
    </row>
    <row r="2688" ht="12.75">
      <c r="K2688" s="57"/>
    </row>
    <row r="2689" ht="12.75">
      <c r="K2689" s="57"/>
    </row>
    <row r="2690" ht="12.75">
      <c r="K2690" s="57"/>
    </row>
    <row r="2691" ht="12.75">
      <c r="K2691" s="57"/>
    </row>
    <row r="2692" ht="12.75">
      <c r="K2692" s="57"/>
    </row>
    <row r="2693" ht="12.75">
      <c r="K2693" s="57"/>
    </row>
    <row r="2694" ht="12.75">
      <c r="K2694" s="57"/>
    </row>
    <row r="2695" ht="12.75">
      <c r="K2695" s="57"/>
    </row>
    <row r="2696" ht="12.75">
      <c r="K2696" s="57"/>
    </row>
    <row r="2697" ht="12.75">
      <c r="K2697" s="57"/>
    </row>
    <row r="2698" ht="12.75">
      <c r="K2698" s="57"/>
    </row>
    <row r="2699" ht="12.75">
      <c r="K2699" s="57"/>
    </row>
    <row r="2700" ht="12.75">
      <c r="K2700" s="57"/>
    </row>
    <row r="2701" ht="12.75">
      <c r="K2701" s="57"/>
    </row>
    <row r="2702" ht="12.75">
      <c r="K2702" s="57"/>
    </row>
    <row r="2703" ht="12.75">
      <c r="K2703" s="57"/>
    </row>
    <row r="2704" ht="12.75">
      <c r="K2704" s="57"/>
    </row>
    <row r="2705" ht="12.75">
      <c r="K2705" s="57"/>
    </row>
    <row r="2706" ht="12.75">
      <c r="K2706" s="57"/>
    </row>
    <row r="2707" ht="12.75">
      <c r="K2707" s="57"/>
    </row>
    <row r="2708" ht="12.75">
      <c r="K2708" s="57"/>
    </row>
    <row r="2709" ht="12.75">
      <c r="K2709" s="57"/>
    </row>
    <row r="2710" ht="12.75">
      <c r="K2710" s="57"/>
    </row>
    <row r="2711" ht="12.75">
      <c r="K2711" s="57"/>
    </row>
    <row r="2712" ht="12.75">
      <c r="K2712" s="57"/>
    </row>
    <row r="2713" ht="12.75">
      <c r="K2713" s="57"/>
    </row>
    <row r="2714" ht="12.75">
      <c r="K2714" s="57"/>
    </row>
    <row r="2715" ht="12.75">
      <c r="K2715" s="57"/>
    </row>
    <row r="2716" ht="12.75">
      <c r="K2716" s="57"/>
    </row>
    <row r="2717" ht="12.75">
      <c r="K2717" s="57"/>
    </row>
    <row r="2718" ht="12.75">
      <c r="K2718" s="57"/>
    </row>
    <row r="2719" ht="12.75">
      <c r="K2719" s="57"/>
    </row>
    <row r="2720" ht="12.75">
      <c r="K2720" s="57"/>
    </row>
    <row r="2721" ht="12.75">
      <c r="K2721" s="57"/>
    </row>
    <row r="2722" ht="12.75">
      <c r="K2722" s="57"/>
    </row>
    <row r="2723" ht="12.75">
      <c r="K2723" s="57"/>
    </row>
    <row r="2724" ht="12.75">
      <c r="K2724" s="57"/>
    </row>
    <row r="2725" ht="12.75">
      <c r="K2725" s="57"/>
    </row>
    <row r="2726" ht="12.75">
      <c r="K2726" s="57"/>
    </row>
    <row r="2727" ht="12.75">
      <c r="K2727" s="57"/>
    </row>
    <row r="2728" ht="12.75">
      <c r="K2728" s="57"/>
    </row>
    <row r="2729" ht="12.75">
      <c r="K2729" s="57"/>
    </row>
    <row r="2730" ht="12.75">
      <c r="K2730" s="57"/>
    </row>
    <row r="2731" ht="12.75">
      <c r="K2731" s="57"/>
    </row>
    <row r="2732" ht="12.75">
      <c r="K2732" s="57"/>
    </row>
    <row r="2733" ht="12.75">
      <c r="K2733" s="57"/>
    </row>
    <row r="2734" ht="12.75">
      <c r="K2734" s="57"/>
    </row>
    <row r="2735" ht="12.75">
      <c r="K2735" s="57"/>
    </row>
    <row r="2736" ht="12.75">
      <c r="K2736" s="57"/>
    </row>
    <row r="2737" ht="12.75">
      <c r="K2737" s="57"/>
    </row>
    <row r="2738" ht="12.75">
      <c r="K2738" s="57"/>
    </row>
    <row r="2739" ht="12.75">
      <c r="K2739" s="57"/>
    </row>
    <row r="2740" ht="12.75">
      <c r="K2740" s="57"/>
    </row>
    <row r="2741" ht="12.75">
      <c r="K2741" s="57"/>
    </row>
    <row r="2742" ht="12.75">
      <c r="K2742" s="57"/>
    </row>
    <row r="2743" ht="12.75">
      <c r="K2743" s="57"/>
    </row>
    <row r="2744" ht="12.75">
      <c r="K2744" s="57"/>
    </row>
    <row r="2745" ht="12.75">
      <c r="K2745" s="57"/>
    </row>
    <row r="2746" ht="12.75">
      <c r="K2746" s="57"/>
    </row>
    <row r="2747" ht="12.75">
      <c r="K2747" s="57"/>
    </row>
    <row r="2748" ht="12.75">
      <c r="K2748" s="57"/>
    </row>
    <row r="2749" ht="12.75">
      <c r="K2749" s="57"/>
    </row>
    <row r="2750" ht="12.75">
      <c r="K2750" s="57"/>
    </row>
    <row r="2751" ht="12.75">
      <c r="K2751" s="57"/>
    </row>
    <row r="2752" ht="12.75">
      <c r="K2752" s="57"/>
    </row>
    <row r="2753" ht="12.75">
      <c r="K2753" s="57"/>
    </row>
    <row r="2754" ht="12.75">
      <c r="K2754" s="57"/>
    </row>
    <row r="2755" ht="12.75">
      <c r="K2755" s="57"/>
    </row>
    <row r="2756" ht="12.75">
      <c r="K2756" s="57"/>
    </row>
    <row r="2757" ht="12.75">
      <c r="K2757" s="57"/>
    </row>
    <row r="2758" ht="12.75">
      <c r="K2758" s="57"/>
    </row>
    <row r="2759" ht="12.75">
      <c r="K2759" s="57"/>
    </row>
    <row r="2760" ht="12.75">
      <c r="K2760" s="57"/>
    </row>
    <row r="2761" ht="12.75">
      <c r="K2761" s="57"/>
    </row>
    <row r="2762" ht="12.75">
      <c r="K2762" s="57"/>
    </row>
    <row r="2763" ht="12.75">
      <c r="K2763" s="57"/>
    </row>
    <row r="2764" ht="12.75">
      <c r="K2764" s="57"/>
    </row>
    <row r="2765" ht="12.75">
      <c r="K2765" s="57"/>
    </row>
    <row r="2766" ht="12.75">
      <c r="K2766" s="57"/>
    </row>
    <row r="2767" ht="12.75">
      <c r="K2767" s="57"/>
    </row>
    <row r="2768" ht="12.75">
      <c r="K2768" s="57"/>
    </row>
    <row r="2769" ht="12.75">
      <c r="K2769" s="57"/>
    </row>
    <row r="2770" ht="12.75">
      <c r="K2770" s="57"/>
    </row>
    <row r="2771" ht="12.75">
      <c r="K2771" s="57"/>
    </row>
    <row r="2772" ht="12.75">
      <c r="K2772" s="57"/>
    </row>
    <row r="2773" ht="12.75">
      <c r="K2773" s="57"/>
    </row>
    <row r="2774" ht="12.75">
      <c r="K2774" s="57"/>
    </row>
    <row r="2775" ht="12.75">
      <c r="K2775" s="57"/>
    </row>
    <row r="2776" ht="12.75">
      <c r="K2776" s="57"/>
    </row>
    <row r="2777" ht="12.75">
      <c r="K2777" s="57"/>
    </row>
    <row r="2778" ht="12.75">
      <c r="K2778" s="57"/>
    </row>
    <row r="2779" ht="12.75">
      <c r="K2779" s="57"/>
    </row>
    <row r="2780" ht="12.75">
      <c r="K2780" s="57"/>
    </row>
    <row r="2781" ht="12.75">
      <c r="K2781" s="57"/>
    </row>
    <row r="2782" ht="12.75">
      <c r="K2782" s="57"/>
    </row>
    <row r="2783" ht="12.75">
      <c r="K2783" s="57"/>
    </row>
    <row r="2784" ht="12.75">
      <c r="K2784" s="57"/>
    </row>
    <row r="2785" ht="12.75">
      <c r="K2785" s="57"/>
    </row>
    <row r="2786" ht="12.75">
      <c r="K2786" s="57"/>
    </row>
    <row r="2787" ht="12.75">
      <c r="K2787" s="57"/>
    </row>
    <row r="2788" ht="12.75">
      <c r="K2788" s="57"/>
    </row>
    <row r="2789" ht="12.75">
      <c r="K2789" s="57"/>
    </row>
    <row r="2790" ht="12.75">
      <c r="K2790" s="57"/>
    </row>
    <row r="2791" ht="12.75">
      <c r="K2791" s="57"/>
    </row>
    <row r="2792" ht="12.75">
      <c r="K2792" s="57"/>
    </row>
    <row r="2793" ht="12.75">
      <c r="K2793" s="57"/>
    </row>
    <row r="2794" ht="12.75">
      <c r="K2794" s="57"/>
    </row>
    <row r="2795" ht="12.75">
      <c r="K2795" s="57"/>
    </row>
    <row r="2796" ht="12.75">
      <c r="K2796" s="57"/>
    </row>
    <row r="2797" ht="12.75">
      <c r="K2797" s="57"/>
    </row>
    <row r="2798" ht="12.75">
      <c r="K2798" s="57"/>
    </row>
    <row r="2799" ht="12.75">
      <c r="K2799" s="57"/>
    </row>
    <row r="2800" ht="12.75">
      <c r="K2800" s="57"/>
    </row>
    <row r="2801" ht="12.75">
      <c r="K2801" s="57"/>
    </row>
    <row r="2802" ht="12.75">
      <c r="K2802" s="57"/>
    </row>
    <row r="2803" ht="12.75">
      <c r="K2803" s="57"/>
    </row>
    <row r="2804" ht="12.75">
      <c r="K2804" s="57"/>
    </row>
    <row r="2805" ht="12.75">
      <c r="K2805" s="57"/>
    </row>
    <row r="2806" ht="12.75">
      <c r="K2806" s="57"/>
    </row>
    <row r="2807" ht="12.75">
      <c r="K2807" s="57"/>
    </row>
    <row r="2808" ht="12.75">
      <c r="K2808" s="57"/>
    </row>
    <row r="2809" ht="12.75">
      <c r="K2809" s="57"/>
    </row>
    <row r="2810" ht="12.75">
      <c r="K2810" s="57"/>
    </row>
    <row r="2811" ht="12.75">
      <c r="K2811" s="57"/>
    </row>
    <row r="2812" ht="12.75">
      <c r="K2812" s="57"/>
    </row>
    <row r="2813" ht="12.75">
      <c r="K2813" s="57"/>
    </row>
    <row r="2814" ht="12.75">
      <c r="K2814" s="57"/>
    </row>
    <row r="2815" ht="12.75">
      <c r="K2815" s="57"/>
    </row>
    <row r="2816" ht="12.75">
      <c r="K2816" s="57"/>
    </row>
    <row r="2817" ht="12.75">
      <c r="K2817" s="57"/>
    </row>
    <row r="2818" ht="12.75">
      <c r="K2818" s="57"/>
    </row>
    <row r="2819" ht="12.75">
      <c r="K2819" s="57"/>
    </row>
    <row r="2820" ht="12.75">
      <c r="K2820" s="57"/>
    </row>
    <row r="2821" ht="12.75">
      <c r="K2821" s="57"/>
    </row>
    <row r="2822" ht="12.75">
      <c r="K2822" s="57"/>
    </row>
    <row r="2823" ht="12.75">
      <c r="K2823" s="57"/>
    </row>
    <row r="2824" ht="12.75">
      <c r="K2824" s="57"/>
    </row>
    <row r="2825" ht="12.75">
      <c r="K2825" s="57"/>
    </row>
    <row r="2826" ht="12.75">
      <c r="K2826" s="57"/>
    </row>
    <row r="2827" ht="12.75">
      <c r="K2827" s="57"/>
    </row>
    <row r="2828" ht="12.75">
      <c r="K2828" s="57"/>
    </row>
    <row r="2829" ht="12.75">
      <c r="K2829" s="57"/>
    </row>
    <row r="2830" ht="12.75">
      <c r="K2830" s="57"/>
    </row>
    <row r="2831" ht="12.75">
      <c r="K2831" s="57"/>
    </row>
    <row r="2832" ht="12.75">
      <c r="K2832" s="57"/>
    </row>
    <row r="2833" ht="12.75">
      <c r="K2833" s="57"/>
    </row>
    <row r="2834" ht="12.75">
      <c r="K2834" s="57"/>
    </row>
    <row r="2835" ht="12.75">
      <c r="K2835" s="57"/>
    </row>
    <row r="2836" ht="12.75">
      <c r="K2836" s="57"/>
    </row>
    <row r="2837" ht="12.75">
      <c r="K2837" s="57"/>
    </row>
    <row r="2838" ht="12.75">
      <c r="K2838" s="57"/>
    </row>
    <row r="2839" ht="12.75">
      <c r="K2839" s="57"/>
    </row>
    <row r="2840" ht="12.75">
      <c r="K2840" s="57"/>
    </row>
    <row r="2841" ht="12.75">
      <c r="K2841" s="57"/>
    </row>
    <row r="2842" ht="12.75">
      <c r="K2842" s="57"/>
    </row>
    <row r="2843" ht="12.75">
      <c r="K2843" s="57"/>
    </row>
    <row r="2844" ht="12.75">
      <c r="K2844" s="57"/>
    </row>
    <row r="2845" ht="12.75">
      <c r="K2845" s="57"/>
    </row>
    <row r="2846" ht="12.75">
      <c r="K2846" s="57"/>
    </row>
    <row r="2847" ht="12.75">
      <c r="K2847" s="57"/>
    </row>
    <row r="2848" ht="12.75">
      <c r="K2848" s="57"/>
    </row>
    <row r="2849" ht="12.75">
      <c r="K2849" s="57"/>
    </row>
    <row r="2850" ht="12.75">
      <c r="K2850" s="57"/>
    </row>
    <row r="2851" ht="12.75">
      <c r="K2851" s="57"/>
    </row>
    <row r="2852" ht="12.75">
      <c r="K2852" s="57"/>
    </row>
    <row r="2853" ht="12.75">
      <c r="K2853" s="57"/>
    </row>
    <row r="2854" ht="12.75">
      <c r="K2854" s="57"/>
    </row>
    <row r="2855" ht="12.75">
      <c r="K2855" s="57"/>
    </row>
    <row r="2856" ht="12.75">
      <c r="K2856" s="57"/>
    </row>
    <row r="2857" ht="12.75">
      <c r="K2857" s="57"/>
    </row>
    <row r="2858" ht="12.75">
      <c r="K2858" s="57"/>
    </row>
    <row r="2859" ht="12.75">
      <c r="K2859" s="57"/>
    </row>
    <row r="2860" ht="12.75">
      <c r="K2860" s="57"/>
    </row>
    <row r="2861" ht="12.75">
      <c r="K2861" s="57"/>
    </row>
    <row r="2862" ht="12.75">
      <c r="K2862" s="57"/>
    </row>
    <row r="2863" ht="12.75">
      <c r="K2863" s="57"/>
    </row>
    <row r="2864" ht="12.75">
      <c r="K2864" s="57"/>
    </row>
    <row r="2865" ht="12.75">
      <c r="K2865" s="57"/>
    </row>
    <row r="2866" ht="12.75">
      <c r="K2866" s="57"/>
    </row>
    <row r="2867" ht="12.75">
      <c r="K2867" s="57"/>
    </row>
    <row r="2868" ht="12.75">
      <c r="K2868" s="57"/>
    </row>
    <row r="2869" ht="12.75">
      <c r="K2869" s="57"/>
    </row>
    <row r="2870" ht="12.75">
      <c r="K2870" s="57"/>
    </row>
    <row r="2871" ht="12.75">
      <c r="K2871" s="57"/>
    </row>
    <row r="2872" ht="12.75">
      <c r="K2872" s="57"/>
    </row>
    <row r="2873" ht="12.75">
      <c r="K2873" s="57"/>
    </row>
    <row r="2874" ht="12.75">
      <c r="K2874" s="57"/>
    </row>
    <row r="2875" ht="12.75">
      <c r="K2875" s="57"/>
    </row>
    <row r="2876" ht="12.75">
      <c r="K2876" s="57"/>
    </row>
    <row r="2877" ht="12.75">
      <c r="K2877" s="57"/>
    </row>
    <row r="2878" ht="12.75">
      <c r="K2878" s="57"/>
    </row>
    <row r="2879" ht="12.75">
      <c r="K2879" s="57"/>
    </row>
    <row r="2880" ht="12.75">
      <c r="K2880" s="57"/>
    </row>
    <row r="2881" ht="12.75">
      <c r="K2881" s="57"/>
    </row>
    <row r="2882" ht="12.75">
      <c r="K2882" s="57"/>
    </row>
    <row r="2883" ht="12.75">
      <c r="K2883" s="57"/>
    </row>
    <row r="2884" ht="12.75">
      <c r="K2884" s="57"/>
    </row>
    <row r="2885" ht="12.75">
      <c r="K2885" s="57"/>
    </row>
    <row r="2886" ht="12.75">
      <c r="K2886" s="57"/>
    </row>
    <row r="2887" ht="12.75">
      <c r="K2887" s="57"/>
    </row>
    <row r="2888" ht="12.75">
      <c r="K2888" s="57"/>
    </row>
    <row r="2889" ht="12.75">
      <c r="K2889" s="57"/>
    </row>
    <row r="2890" ht="12.75">
      <c r="K2890" s="57"/>
    </row>
    <row r="2891" ht="12.75">
      <c r="K2891" s="57"/>
    </row>
    <row r="2892" ht="12.75">
      <c r="K2892" s="57"/>
    </row>
    <row r="2893" ht="12.75">
      <c r="K2893" s="57"/>
    </row>
    <row r="2894" ht="12.75">
      <c r="K2894" s="57"/>
    </row>
    <row r="2895" ht="12.75">
      <c r="K2895" s="57"/>
    </row>
    <row r="2896" ht="12.75">
      <c r="K2896" s="57"/>
    </row>
    <row r="2897" ht="12.75">
      <c r="K2897" s="57"/>
    </row>
    <row r="2898" ht="12.75">
      <c r="K2898" s="57"/>
    </row>
    <row r="2899" ht="12.75">
      <c r="K2899" s="57"/>
    </row>
    <row r="2900" ht="12.75">
      <c r="K2900" s="57"/>
    </row>
    <row r="2901" ht="12.75">
      <c r="K2901" s="57"/>
    </row>
    <row r="2902" ht="12.75">
      <c r="K2902" s="57"/>
    </row>
    <row r="2903" ht="12.75">
      <c r="K2903" s="57"/>
    </row>
    <row r="2904" ht="12.75">
      <c r="K2904" s="57"/>
    </row>
    <row r="2905" ht="12.75">
      <c r="K2905" s="57"/>
    </row>
    <row r="2906" ht="12.75">
      <c r="K2906" s="57"/>
    </row>
    <row r="2907" ht="12.75">
      <c r="K2907" s="57"/>
    </row>
    <row r="2908" ht="12.75">
      <c r="K2908" s="57"/>
    </row>
    <row r="2909" ht="12.75">
      <c r="K2909" s="57"/>
    </row>
    <row r="2910" ht="12.75">
      <c r="K2910" s="57"/>
    </row>
    <row r="2911" ht="12.75">
      <c r="K2911" s="57"/>
    </row>
    <row r="2912" ht="12.75">
      <c r="K2912" s="57"/>
    </row>
    <row r="2913" ht="12.75">
      <c r="K2913" s="57"/>
    </row>
    <row r="2914" ht="12.75">
      <c r="K2914" s="57"/>
    </row>
    <row r="2915" ht="12.75">
      <c r="K2915" s="57"/>
    </row>
    <row r="2916" ht="12.75">
      <c r="K2916" s="57"/>
    </row>
    <row r="2917" ht="12.75">
      <c r="K2917" s="57"/>
    </row>
    <row r="2918" ht="12.75">
      <c r="K2918" s="57"/>
    </row>
    <row r="2919" ht="12.75">
      <c r="K2919" s="57"/>
    </row>
    <row r="2920" ht="12.75">
      <c r="K2920" s="57"/>
    </row>
    <row r="2921" ht="12.75">
      <c r="K2921" s="57"/>
    </row>
    <row r="2922" ht="12.75">
      <c r="K2922" s="57"/>
    </row>
    <row r="2923" ht="12.75">
      <c r="K2923" s="57"/>
    </row>
    <row r="2924" ht="12.75">
      <c r="K2924" s="57"/>
    </row>
    <row r="2925" ht="12.75">
      <c r="K2925" s="57"/>
    </row>
    <row r="2926" ht="12.75">
      <c r="K2926" s="57"/>
    </row>
    <row r="2927" ht="12.75">
      <c r="K2927" s="57"/>
    </row>
    <row r="2928" ht="12.75">
      <c r="K2928" s="57"/>
    </row>
    <row r="2929" ht="12.75">
      <c r="K2929" s="57"/>
    </row>
    <row r="2930" ht="12.75">
      <c r="K2930" s="57"/>
    </row>
    <row r="2931" ht="12.75">
      <c r="K2931" s="57"/>
    </row>
    <row r="2932" ht="12.75">
      <c r="K2932" s="57"/>
    </row>
    <row r="2933" ht="12.75">
      <c r="K2933" s="57"/>
    </row>
    <row r="2934" ht="12.75">
      <c r="K2934" s="57"/>
    </row>
    <row r="2935" ht="12.75">
      <c r="K2935" s="57"/>
    </row>
    <row r="2936" ht="12.75">
      <c r="K2936" s="57"/>
    </row>
    <row r="2937" ht="12.75">
      <c r="K2937" s="57"/>
    </row>
    <row r="2938" ht="12.75">
      <c r="K2938" s="57"/>
    </row>
    <row r="2939" ht="12.75">
      <c r="K2939" s="57"/>
    </row>
    <row r="2940" ht="12.75">
      <c r="K2940" s="57"/>
    </row>
    <row r="2941" ht="12.75">
      <c r="K2941" s="57"/>
    </row>
    <row r="2942" ht="12.75">
      <c r="K2942" s="57"/>
    </row>
    <row r="2943" ht="12.75">
      <c r="K2943" s="57"/>
    </row>
    <row r="2944" ht="12.75">
      <c r="K2944" s="57"/>
    </row>
    <row r="2945" ht="12.75">
      <c r="K2945" s="57"/>
    </row>
    <row r="2946" ht="12.75">
      <c r="K2946" s="57"/>
    </row>
    <row r="2947" ht="12.75">
      <c r="K2947" s="57"/>
    </row>
    <row r="2948" ht="12.75">
      <c r="K2948" s="57"/>
    </row>
    <row r="2949" ht="12.75">
      <c r="K2949" s="57"/>
    </row>
    <row r="2950" ht="12.75">
      <c r="K2950" s="57"/>
    </row>
    <row r="2951" ht="12.75">
      <c r="K2951" s="57"/>
    </row>
    <row r="2952" ht="12.75">
      <c r="K2952" s="57"/>
    </row>
    <row r="2953" ht="12.75">
      <c r="K2953" s="57"/>
    </row>
    <row r="2954" ht="12.75">
      <c r="K2954" s="57"/>
    </row>
    <row r="2955" ht="12.75">
      <c r="K2955" s="57"/>
    </row>
    <row r="2956" ht="12.75">
      <c r="K2956" s="57"/>
    </row>
    <row r="2957" ht="12.75">
      <c r="K2957" s="57"/>
    </row>
    <row r="2958" ht="12.75">
      <c r="K2958" s="57"/>
    </row>
    <row r="2959" ht="12.75">
      <c r="K2959" s="57"/>
    </row>
    <row r="2960" ht="12.75">
      <c r="K2960" s="57"/>
    </row>
    <row r="2961" ht="12.75">
      <c r="K2961" s="57"/>
    </row>
    <row r="2962" ht="12.75">
      <c r="K2962" s="57"/>
    </row>
    <row r="2963" ht="12.75">
      <c r="K2963" s="57"/>
    </row>
    <row r="2964" ht="12.75">
      <c r="K2964" s="57"/>
    </row>
    <row r="2965" ht="12.75">
      <c r="K2965" s="57"/>
    </row>
    <row r="2966" ht="12.75">
      <c r="K2966" s="57"/>
    </row>
    <row r="2967" ht="12.75">
      <c r="K2967" s="57"/>
    </row>
    <row r="2968" ht="12.75">
      <c r="K2968" s="57"/>
    </row>
    <row r="2969" ht="12.75">
      <c r="K2969" s="57"/>
    </row>
    <row r="2970" ht="12.75">
      <c r="K2970" s="57"/>
    </row>
    <row r="2971" ht="12.75">
      <c r="K2971" s="57"/>
    </row>
    <row r="2972" ht="12.75">
      <c r="K2972" s="57"/>
    </row>
    <row r="2973" ht="12.75">
      <c r="K2973" s="57"/>
    </row>
    <row r="2974" ht="12.75">
      <c r="K2974" s="57"/>
    </row>
    <row r="2975" ht="12.75">
      <c r="K2975" s="57"/>
    </row>
    <row r="2976" ht="12.75">
      <c r="K2976" s="57"/>
    </row>
    <row r="2977" ht="12.75">
      <c r="K2977" s="57"/>
    </row>
    <row r="2978" ht="12.75">
      <c r="K2978" s="57"/>
    </row>
    <row r="2979" ht="12.75">
      <c r="K2979" s="57"/>
    </row>
    <row r="2980" ht="12.75">
      <c r="K2980" s="57"/>
    </row>
    <row r="2981" ht="12.75">
      <c r="K2981" s="57"/>
    </row>
    <row r="2982" ht="12.75">
      <c r="K2982" s="57"/>
    </row>
    <row r="2983" ht="12.75">
      <c r="K2983" s="57"/>
    </row>
    <row r="2984" ht="12.75">
      <c r="K2984" s="57"/>
    </row>
    <row r="2985" ht="12.75">
      <c r="K2985" s="57"/>
    </row>
    <row r="2986" ht="12.75">
      <c r="K2986" s="57"/>
    </row>
    <row r="2987" ht="12.75">
      <c r="K2987" s="57"/>
    </row>
    <row r="2988" ht="12.75">
      <c r="K2988" s="57"/>
    </row>
    <row r="2989" ht="12.75">
      <c r="K2989" s="57"/>
    </row>
    <row r="2990" ht="12.75">
      <c r="K2990" s="57"/>
    </row>
    <row r="2991" ht="12.75">
      <c r="K2991" s="57"/>
    </row>
    <row r="2992" ht="12.75">
      <c r="K2992" s="57"/>
    </row>
    <row r="2993" ht="12.75">
      <c r="K2993" s="57"/>
    </row>
    <row r="2994" ht="12.75">
      <c r="K2994" s="57"/>
    </row>
    <row r="2995" ht="12.75">
      <c r="K2995" s="57"/>
    </row>
    <row r="2996" ht="12.75">
      <c r="K2996" s="57"/>
    </row>
    <row r="2997" ht="12.75">
      <c r="K2997" s="57"/>
    </row>
    <row r="2998" ht="12.75">
      <c r="K2998" s="57"/>
    </row>
    <row r="2999" ht="12.75">
      <c r="K2999" s="57"/>
    </row>
    <row r="3000" ht="12.75">
      <c r="K3000" s="57"/>
    </row>
    <row r="3001" ht="12.75">
      <c r="K3001" s="57"/>
    </row>
    <row r="3002" ht="12.75">
      <c r="K3002" s="57"/>
    </row>
    <row r="3003" ht="12.75">
      <c r="K3003" s="57"/>
    </row>
    <row r="3004" ht="12.75">
      <c r="K3004" s="57"/>
    </row>
    <row r="3005" ht="12.75">
      <c r="K3005" s="57"/>
    </row>
    <row r="3006" ht="12.75">
      <c r="K3006" s="57"/>
    </row>
    <row r="3007" ht="12.75">
      <c r="K3007" s="57"/>
    </row>
    <row r="3008" ht="12.75">
      <c r="K3008" s="57"/>
    </row>
    <row r="3009" ht="12.75">
      <c r="K3009" s="57"/>
    </row>
    <row r="3010" ht="12.75">
      <c r="K3010" s="57"/>
    </row>
    <row r="3011" ht="12.75">
      <c r="K3011" s="57"/>
    </row>
    <row r="3012" ht="12.75">
      <c r="K3012" s="57"/>
    </row>
    <row r="3013" ht="12.75">
      <c r="K3013" s="57"/>
    </row>
    <row r="3014" ht="12.75">
      <c r="K3014" s="57"/>
    </row>
    <row r="3015" ht="12.75">
      <c r="K3015" s="57"/>
    </row>
    <row r="3016" ht="12.75">
      <c r="K3016" s="57"/>
    </row>
    <row r="3017" ht="12.75">
      <c r="K3017" s="57"/>
    </row>
    <row r="3018" ht="12.75">
      <c r="K3018" s="57"/>
    </row>
    <row r="3019" ht="12.75">
      <c r="K3019" s="57"/>
    </row>
    <row r="3020" ht="12.75">
      <c r="K3020" s="57"/>
    </row>
    <row r="3021" ht="12.75">
      <c r="K3021" s="57"/>
    </row>
    <row r="3022" ht="12.75">
      <c r="K3022" s="57"/>
    </row>
    <row r="3023" ht="12.75">
      <c r="K3023" s="57"/>
    </row>
    <row r="3024" ht="12.75">
      <c r="K3024" s="57"/>
    </row>
    <row r="3025" ht="12.75">
      <c r="K3025" s="57"/>
    </row>
    <row r="3026" ht="12.75">
      <c r="K3026" s="57"/>
    </row>
    <row r="3027" ht="12.75">
      <c r="K3027" s="57"/>
    </row>
    <row r="3028" ht="12.75">
      <c r="K3028" s="57"/>
    </row>
    <row r="3029" ht="12.75">
      <c r="K3029" s="57"/>
    </row>
    <row r="3030" ht="12.75">
      <c r="K3030" s="57"/>
    </row>
    <row r="3031" ht="12.75">
      <c r="K3031" s="57"/>
    </row>
    <row r="3032" ht="12.75">
      <c r="K3032" s="57"/>
    </row>
    <row r="3033" ht="12.75">
      <c r="K3033" s="57"/>
    </row>
    <row r="3034" ht="12.75">
      <c r="K3034" s="57"/>
    </row>
    <row r="3035" ht="12.75">
      <c r="K3035" s="57"/>
    </row>
    <row r="3036" ht="12.75">
      <c r="K3036" s="57"/>
    </row>
    <row r="3037" ht="12.75">
      <c r="K3037" s="57"/>
    </row>
    <row r="3038" ht="12.75">
      <c r="K3038" s="57"/>
    </row>
    <row r="3039" ht="12.75">
      <c r="K3039" s="57"/>
    </row>
    <row r="3040" ht="12.75">
      <c r="K3040" s="57"/>
    </row>
    <row r="3041" ht="12.75">
      <c r="K3041" s="57"/>
    </row>
    <row r="3042" ht="12.75">
      <c r="K3042" s="57"/>
    </row>
    <row r="3043" ht="12.75">
      <c r="K3043" s="57"/>
    </row>
    <row r="3044" ht="12.75">
      <c r="K3044" s="57"/>
    </row>
    <row r="3045" ht="12.75">
      <c r="K3045" s="57"/>
    </row>
    <row r="3046" ht="12.75">
      <c r="K3046" s="57"/>
    </row>
    <row r="3047" ht="12.75">
      <c r="K3047" s="57"/>
    </row>
    <row r="3048" ht="12.75">
      <c r="K3048" s="57"/>
    </row>
    <row r="3049" ht="12.75">
      <c r="K3049" s="57"/>
    </row>
    <row r="3050" ht="12.75">
      <c r="K3050" s="57"/>
    </row>
    <row r="3051" ht="12.75">
      <c r="K3051" s="57"/>
    </row>
    <row r="3052" ht="12.75">
      <c r="K3052" s="57"/>
    </row>
    <row r="3053" ht="12.75">
      <c r="K3053" s="57"/>
    </row>
    <row r="3054" ht="12.75">
      <c r="K3054" s="57"/>
    </row>
    <row r="3055" ht="12.75">
      <c r="K3055" s="57"/>
    </row>
    <row r="3056" ht="12.75">
      <c r="K3056" s="57"/>
    </row>
    <row r="3057" ht="12.75">
      <c r="K3057" s="57"/>
    </row>
    <row r="3058" ht="12.75">
      <c r="K3058" s="57"/>
    </row>
    <row r="3059" ht="12.75">
      <c r="K3059" s="57"/>
    </row>
    <row r="3060" ht="12.75">
      <c r="K3060" s="57"/>
    </row>
    <row r="3061" ht="12.75">
      <c r="K3061" s="57"/>
    </row>
    <row r="3062" ht="12.75">
      <c r="K3062" s="57"/>
    </row>
    <row r="3063" ht="12.75">
      <c r="K3063" s="57"/>
    </row>
    <row r="3064" ht="12.75">
      <c r="K3064" s="57"/>
    </row>
    <row r="3065" ht="12.75">
      <c r="K3065" s="57"/>
    </row>
    <row r="3066" ht="12.75">
      <c r="K3066" s="57"/>
    </row>
    <row r="3067" ht="12.75">
      <c r="K3067" s="57"/>
    </row>
    <row r="3068" ht="12.75">
      <c r="K3068" s="57"/>
    </row>
    <row r="3069" ht="12.75">
      <c r="K3069" s="57"/>
    </row>
    <row r="3070" ht="12.75">
      <c r="K3070" s="57"/>
    </row>
    <row r="3071" ht="12.75">
      <c r="K3071" s="57"/>
    </row>
    <row r="3072" ht="12.75">
      <c r="K3072" s="57"/>
    </row>
    <row r="3073" ht="12.75">
      <c r="K3073" s="57"/>
    </row>
    <row r="3074" ht="12.75">
      <c r="K3074" s="57"/>
    </row>
    <row r="3075" ht="12.75">
      <c r="K3075" s="57"/>
    </row>
    <row r="3076" ht="12.75">
      <c r="K3076" s="57"/>
    </row>
    <row r="3077" ht="12.75">
      <c r="K3077" s="57"/>
    </row>
    <row r="3078" ht="12.75">
      <c r="K3078" s="57"/>
    </row>
    <row r="3079" ht="12.75">
      <c r="K3079" s="57"/>
    </row>
    <row r="3080" ht="12.75">
      <c r="K3080" s="57"/>
    </row>
    <row r="3081" ht="12.75">
      <c r="K3081" s="57"/>
    </row>
    <row r="3082" ht="12.75">
      <c r="K3082" s="57"/>
    </row>
    <row r="3083" ht="12.75">
      <c r="K3083" s="57"/>
    </row>
    <row r="3084" ht="12.75">
      <c r="K3084" s="57"/>
    </row>
    <row r="3085" ht="12.75">
      <c r="K3085" s="57"/>
    </row>
    <row r="3086" ht="12.75">
      <c r="K3086" s="57"/>
    </row>
    <row r="3087" ht="12.75">
      <c r="K3087" s="57"/>
    </row>
    <row r="3088" ht="12.75">
      <c r="K3088" s="57"/>
    </row>
    <row r="3089" ht="12.75">
      <c r="K3089" s="57"/>
    </row>
    <row r="3090" ht="12.75">
      <c r="K3090" s="57"/>
    </row>
    <row r="3091" ht="12.75">
      <c r="K3091" s="57"/>
    </row>
    <row r="3092" ht="12.75">
      <c r="K3092" s="57"/>
    </row>
    <row r="3093" ht="12.75">
      <c r="K3093" s="57"/>
    </row>
    <row r="3094" ht="12.75">
      <c r="K3094" s="57"/>
    </row>
    <row r="3095" ht="12.75">
      <c r="K3095" s="57"/>
    </row>
    <row r="3096" ht="12.75">
      <c r="K3096" s="57"/>
    </row>
    <row r="3097" ht="12.75">
      <c r="K3097" s="57"/>
    </row>
    <row r="3098" ht="12.75">
      <c r="K3098" s="57"/>
    </row>
    <row r="3099" ht="12.75">
      <c r="K3099" s="57"/>
    </row>
    <row r="3100" ht="12.75">
      <c r="K3100" s="57"/>
    </row>
    <row r="3101" ht="12.75">
      <c r="K3101" s="57"/>
    </row>
    <row r="3102" ht="12.75">
      <c r="K3102" s="57"/>
    </row>
    <row r="3103" ht="12.75">
      <c r="K3103" s="57"/>
    </row>
    <row r="3104" ht="12.75">
      <c r="K3104" s="57"/>
    </row>
    <row r="3105" ht="12.75">
      <c r="K3105" s="57"/>
    </row>
    <row r="3106" ht="12.75">
      <c r="K3106" s="57"/>
    </row>
    <row r="3107" ht="12.75">
      <c r="K3107" s="57"/>
    </row>
    <row r="3108" ht="12.75">
      <c r="K3108" s="57"/>
    </row>
    <row r="3109" ht="12.75">
      <c r="K3109" s="57"/>
    </row>
    <row r="3110" ht="12.75">
      <c r="K3110" s="57"/>
    </row>
    <row r="3111" ht="12.75">
      <c r="K3111" s="57"/>
    </row>
    <row r="3112" ht="12.75">
      <c r="K3112" s="57"/>
    </row>
    <row r="3113" ht="12.75">
      <c r="K3113" s="57"/>
    </row>
    <row r="3114" ht="12.75">
      <c r="K3114" s="57"/>
    </row>
    <row r="3115" ht="12.75">
      <c r="K3115" s="57"/>
    </row>
    <row r="3116" ht="12.75">
      <c r="K3116" s="57"/>
    </row>
    <row r="3117" ht="12.75">
      <c r="K3117" s="57"/>
    </row>
    <row r="3118" ht="12.75">
      <c r="K3118" s="57"/>
    </row>
    <row r="3119" ht="12.75">
      <c r="K3119" s="57"/>
    </row>
    <row r="3120" ht="12.75">
      <c r="K3120" s="57"/>
    </row>
    <row r="3121" ht="12.75">
      <c r="K3121" s="57"/>
    </row>
    <row r="3122" ht="12.75">
      <c r="K3122" s="57"/>
    </row>
    <row r="3123" ht="12.75">
      <c r="K3123" s="57"/>
    </row>
    <row r="3124" ht="12.75">
      <c r="K3124" s="57"/>
    </row>
    <row r="3125" ht="12.75">
      <c r="K3125" s="57"/>
    </row>
    <row r="3126" ht="12.75">
      <c r="K3126" s="57"/>
    </row>
    <row r="3127" ht="12.75">
      <c r="K3127" s="57"/>
    </row>
    <row r="3128" ht="12.75">
      <c r="K3128" s="57"/>
    </row>
    <row r="3129" ht="12.75">
      <c r="K3129" s="57"/>
    </row>
    <row r="3130" ht="12.75">
      <c r="K3130" s="57"/>
    </row>
    <row r="3131" ht="12.75">
      <c r="K3131" s="57"/>
    </row>
    <row r="3132" ht="12.75">
      <c r="K3132" s="57"/>
    </row>
    <row r="3133" ht="12.75">
      <c r="K3133" s="57"/>
    </row>
    <row r="3134" ht="12.75">
      <c r="K3134" s="57"/>
    </row>
    <row r="3135" ht="12.75">
      <c r="K3135" s="57"/>
    </row>
    <row r="3136" ht="12.75">
      <c r="K3136" s="57"/>
    </row>
    <row r="3137" ht="12.75">
      <c r="K3137" s="57"/>
    </row>
    <row r="3138" ht="12.75">
      <c r="K3138" s="57"/>
    </row>
    <row r="3139" ht="12.75">
      <c r="K3139" s="57"/>
    </row>
    <row r="3140" ht="12.75">
      <c r="K3140" s="57"/>
    </row>
    <row r="3141" ht="12.75">
      <c r="K3141" s="57"/>
    </row>
    <row r="3142" ht="12.75">
      <c r="K3142" s="57"/>
    </row>
    <row r="3143" ht="12.75">
      <c r="K3143" s="57"/>
    </row>
    <row r="3144" ht="12.75">
      <c r="K3144" s="57"/>
    </row>
    <row r="3145" ht="12.75">
      <c r="K3145" s="57"/>
    </row>
    <row r="3146" ht="12.75">
      <c r="K3146" s="57"/>
    </row>
    <row r="3147" ht="12.75">
      <c r="K3147" s="57"/>
    </row>
    <row r="3148" ht="12.75">
      <c r="K3148" s="57"/>
    </row>
    <row r="3149" ht="12.75">
      <c r="K3149" s="57"/>
    </row>
    <row r="3150" ht="12.75">
      <c r="K3150" s="57"/>
    </row>
    <row r="3151" ht="12.75">
      <c r="K3151" s="57"/>
    </row>
    <row r="3152" ht="12.75">
      <c r="K3152" s="57"/>
    </row>
    <row r="3153" ht="12.75">
      <c r="K3153" s="57"/>
    </row>
    <row r="3154" ht="12.75">
      <c r="K3154" s="57"/>
    </row>
    <row r="3155" ht="12.75">
      <c r="K3155" s="57"/>
    </row>
    <row r="3156" ht="12.75">
      <c r="K3156" s="57"/>
    </row>
    <row r="3157" ht="12.75">
      <c r="K3157" s="57"/>
    </row>
    <row r="3158" ht="12.75">
      <c r="K3158" s="57"/>
    </row>
    <row r="3159" ht="12.75">
      <c r="K3159" s="57"/>
    </row>
    <row r="3160" ht="12.75">
      <c r="K3160" s="57"/>
    </row>
    <row r="3161" ht="12.75">
      <c r="K3161" s="57"/>
    </row>
    <row r="3162" ht="12.75">
      <c r="K3162" s="57"/>
    </row>
    <row r="3163" ht="12.75">
      <c r="K3163" s="57"/>
    </row>
    <row r="3164" ht="12.75">
      <c r="K3164" s="57"/>
    </row>
    <row r="3165" ht="12.75">
      <c r="K3165" s="57"/>
    </row>
    <row r="3166" ht="12.75">
      <c r="K3166" s="57"/>
    </row>
    <row r="3167" ht="12.75">
      <c r="K3167" s="57"/>
    </row>
    <row r="3168" ht="12.75">
      <c r="K3168" s="57"/>
    </row>
    <row r="3169" ht="12.75">
      <c r="K3169" s="57"/>
    </row>
    <row r="3170" ht="12.75">
      <c r="K3170" s="57"/>
    </row>
    <row r="3171" ht="12.75">
      <c r="K3171" s="57"/>
    </row>
    <row r="3172" ht="12.75">
      <c r="K3172" s="57"/>
    </row>
    <row r="3173" ht="12.75">
      <c r="K3173" s="57"/>
    </row>
    <row r="3174" ht="12.75">
      <c r="K3174" s="57"/>
    </row>
    <row r="3175" ht="12.75">
      <c r="K3175" s="57"/>
    </row>
    <row r="3176" ht="12.75">
      <c r="K3176" s="57"/>
    </row>
    <row r="3177" ht="12.75">
      <c r="K3177" s="57"/>
    </row>
    <row r="3178" ht="12.75">
      <c r="K3178" s="57"/>
    </row>
    <row r="3179" ht="12.75">
      <c r="K3179" s="57"/>
    </row>
    <row r="3180" ht="12.75">
      <c r="K3180" s="57"/>
    </row>
    <row r="3181" ht="12.75">
      <c r="K3181" s="57"/>
    </row>
    <row r="3182" ht="12.75">
      <c r="K3182" s="57"/>
    </row>
    <row r="3183" ht="12.75">
      <c r="K3183" s="57"/>
    </row>
    <row r="3184" ht="12.75">
      <c r="K3184" s="57"/>
    </row>
    <row r="3185" ht="12.75">
      <c r="K3185" s="57"/>
    </row>
    <row r="3186" ht="12.75">
      <c r="K3186" s="57"/>
    </row>
    <row r="3187" ht="12.75">
      <c r="K3187" s="57"/>
    </row>
    <row r="3188" ht="12.75">
      <c r="K3188" s="57"/>
    </row>
    <row r="3189" ht="12.75">
      <c r="K3189" s="57"/>
    </row>
    <row r="3190" ht="12.75">
      <c r="K3190" s="57"/>
    </row>
    <row r="3191" ht="12.75">
      <c r="K3191" s="57"/>
    </row>
    <row r="3192" ht="12.75">
      <c r="K3192" s="57"/>
    </row>
    <row r="3193" ht="12.75">
      <c r="K3193" s="57"/>
    </row>
    <row r="3194" ht="12.75">
      <c r="K3194" s="57"/>
    </row>
    <row r="3195" ht="12.75">
      <c r="K3195" s="57"/>
    </row>
    <row r="3196" ht="12.75">
      <c r="K3196" s="57"/>
    </row>
    <row r="3197" ht="12.75">
      <c r="K3197" s="57"/>
    </row>
    <row r="3198" ht="12.75">
      <c r="K3198" s="57"/>
    </row>
    <row r="3199" ht="12.75">
      <c r="K3199" s="57"/>
    </row>
    <row r="3200" ht="12.75">
      <c r="K3200" s="57"/>
    </row>
    <row r="3201" ht="12.75">
      <c r="K3201" s="57"/>
    </row>
    <row r="3202" ht="12.75">
      <c r="K3202" s="57"/>
    </row>
    <row r="3203" ht="12.75">
      <c r="K3203" s="57"/>
    </row>
    <row r="3204" ht="12.75">
      <c r="K3204" s="57"/>
    </row>
    <row r="3205" ht="12.75">
      <c r="K3205" s="57"/>
    </row>
    <row r="3206" ht="12.75">
      <c r="K3206" s="57"/>
    </row>
    <row r="3207" ht="12.75">
      <c r="K3207" s="57"/>
    </row>
    <row r="3208" ht="12.75">
      <c r="K3208" s="57"/>
    </row>
    <row r="3209" ht="12.75">
      <c r="K3209" s="57"/>
    </row>
    <row r="3210" ht="12.75">
      <c r="K3210" s="57"/>
    </row>
    <row r="3211" ht="12.75">
      <c r="K3211" s="57"/>
    </row>
    <row r="3212" ht="12.75">
      <c r="K3212" s="57"/>
    </row>
    <row r="3213" ht="12.75">
      <c r="K3213" s="57"/>
    </row>
    <row r="3214" ht="12.75">
      <c r="K3214" s="57"/>
    </row>
    <row r="3215" ht="12.75">
      <c r="K3215" s="57"/>
    </row>
    <row r="3216" ht="12.75">
      <c r="K3216" s="57"/>
    </row>
    <row r="3217" ht="12.75">
      <c r="K3217" s="57"/>
    </row>
    <row r="3218" ht="12.75">
      <c r="K3218" s="57"/>
    </row>
    <row r="3219" ht="12.75">
      <c r="K3219" s="57"/>
    </row>
    <row r="3220" ht="12.75">
      <c r="K3220" s="57"/>
    </row>
    <row r="3221" ht="12.75">
      <c r="K3221" s="57"/>
    </row>
    <row r="3222" ht="12.75">
      <c r="K3222" s="57"/>
    </row>
    <row r="3223" ht="12.75">
      <c r="K3223" s="57"/>
    </row>
    <row r="3224" ht="12.75">
      <c r="K3224" s="57"/>
    </row>
    <row r="3225" ht="12.75">
      <c r="K3225" s="57"/>
    </row>
    <row r="3226" ht="12.75">
      <c r="K3226" s="57"/>
    </row>
    <row r="3227" ht="12.75">
      <c r="K3227" s="57"/>
    </row>
    <row r="3228" ht="12.75">
      <c r="K3228" s="57"/>
    </row>
    <row r="3229" ht="12.75">
      <c r="K3229" s="57"/>
    </row>
    <row r="3230" ht="12.75">
      <c r="K3230" s="57"/>
    </row>
    <row r="3231" ht="12.75">
      <c r="K3231" s="57"/>
    </row>
    <row r="3232" ht="12.75">
      <c r="K3232" s="57"/>
    </row>
    <row r="3233" ht="12.75">
      <c r="K3233" s="57"/>
    </row>
    <row r="3234" ht="12.75">
      <c r="K3234" s="57"/>
    </row>
    <row r="3235" ht="12.75">
      <c r="K3235" s="57"/>
    </row>
    <row r="3236" ht="12.75">
      <c r="K3236" s="57"/>
    </row>
    <row r="3237" ht="12.75">
      <c r="K3237" s="57"/>
    </row>
    <row r="3238" ht="12.75">
      <c r="K3238" s="57"/>
    </row>
    <row r="3239" ht="12.75">
      <c r="K3239" s="57"/>
    </row>
    <row r="3240" ht="12.75">
      <c r="K3240" s="57"/>
    </row>
    <row r="3241" ht="12.75">
      <c r="K3241" s="57"/>
    </row>
    <row r="3242" ht="12.75">
      <c r="K3242" s="57"/>
    </row>
    <row r="3243" ht="12.75">
      <c r="K3243" s="57"/>
    </row>
    <row r="3244" ht="12.75">
      <c r="K3244" s="57"/>
    </row>
    <row r="3245" ht="12.75">
      <c r="K3245" s="57"/>
    </row>
    <row r="3246" ht="12.75">
      <c r="K3246" s="57"/>
    </row>
    <row r="3247" ht="12.75">
      <c r="K3247" s="57"/>
    </row>
    <row r="3248" ht="12.75">
      <c r="K3248" s="57"/>
    </row>
    <row r="3249" ht="12.75">
      <c r="K3249" s="57"/>
    </row>
    <row r="3250" ht="12.75">
      <c r="K3250" s="57"/>
    </row>
    <row r="3251" ht="12.75">
      <c r="K3251" s="57"/>
    </row>
    <row r="3252" ht="12.75">
      <c r="K3252" s="57"/>
    </row>
    <row r="3253" ht="12.75">
      <c r="K3253" s="57"/>
    </row>
    <row r="3254" ht="12.75">
      <c r="K3254" s="57"/>
    </row>
    <row r="3255" ht="12.75">
      <c r="K3255" s="57"/>
    </row>
    <row r="3256" ht="12.75">
      <c r="K3256" s="57"/>
    </row>
    <row r="3257" ht="12.75">
      <c r="K3257" s="57"/>
    </row>
    <row r="3258" ht="12.75">
      <c r="K3258" s="57"/>
    </row>
    <row r="3259" ht="12.75">
      <c r="K3259" s="57"/>
    </row>
    <row r="3260" ht="12.75">
      <c r="K3260" s="57"/>
    </row>
    <row r="3261" ht="12.75">
      <c r="K3261" s="57"/>
    </row>
    <row r="3262" ht="12.75">
      <c r="K3262" s="57"/>
    </row>
    <row r="3263" ht="12.75">
      <c r="K3263" s="57"/>
    </row>
    <row r="3264" ht="12.75">
      <c r="K3264" s="57"/>
    </row>
    <row r="3265" ht="12.75">
      <c r="K3265" s="57"/>
    </row>
    <row r="3266" ht="12.75">
      <c r="K3266" s="57"/>
    </row>
    <row r="3267" ht="12.75">
      <c r="K3267" s="57"/>
    </row>
    <row r="3268" ht="12.75">
      <c r="K3268" s="57"/>
    </row>
    <row r="3269" ht="12.75">
      <c r="K3269" s="57"/>
    </row>
    <row r="3270" ht="12.75">
      <c r="K3270" s="57"/>
    </row>
    <row r="3271" ht="12.75">
      <c r="K3271" s="57"/>
    </row>
    <row r="3272" ht="12.75">
      <c r="K3272" s="57"/>
    </row>
    <row r="3273" ht="12.75">
      <c r="K3273" s="57"/>
    </row>
    <row r="3274" ht="12.75">
      <c r="K3274" s="57"/>
    </row>
    <row r="3275" ht="12.75">
      <c r="K3275" s="57"/>
    </row>
    <row r="3276" ht="12.75">
      <c r="K3276" s="57"/>
    </row>
    <row r="3277" ht="12.75">
      <c r="K3277" s="57"/>
    </row>
    <row r="3278" ht="12.75">
      <c r="K3278" s="57"/>
    </row>
    <row r="3279" ht="12.75">
      <c r="K3279" s="57"/>
    </row>
    <row r="3280" ht="12.75">
      <c r="K3280" s="57"/>
    </row>
    <row r="3281" ht="12.75">
      <c r="K3281" s="57"/>
    </row>
    <row r="3282" ht="12.75">
      <c r="K3282" s="57"/>
    </row>
    <row r="3283" ht="12.75">
      <c r="K3283" s="57"/>
    </row>
    <row r="3284" ht="12.75">
      <c r="K3284" s="57"/>
    </row>
    <row r="3285" ht="12.75">
      <c r="K3285" s="57"/>
    </row>
    <row r="3286" ht="12.75">
      <c r="K3286" s="57"/>
    </row>
    <row r="3287" ht="12.75">
      <c r="K3287" s="57"/>
    </row>
    <row r="3288" ht="12.75">
      <c r="K3288" s="57"/>
    </row>
    <row r="3289" ht="12.75">
      <c r="K3289" s="57"/>
    </row>
    <row r="3290" ht="12.75">
      <c r="K3290" s="57"/>
    </row>
    <row r="3291" ht="12.75">
      <c r="K3291" s="57"/>
    </row>
    <row r="3292" ht="12.75">
      <c r="K3292" s="57"/>
    </row>
    <row r="3293" ht="12.75">
      <c r="K3293" s="57"/>
    </row>
    <row r="3294" ht="12.75">
      <c r="K3294" s="57"/>
    </row>
    <row r="3295" ht="12.75">
      <c r="K3295" s="57"/>
    </row>
    <row r="3296" ht="12.75">
      <c r="K3296" s="57"/>
    </row>
    <row r="3297" ht="12.75">
      <c r="K3297" s="57"/>
    </row>
    <row r="3298" ht="12.75">
      <c r="K3298" s="57"/>
    </row>
    <row r="3299" ht="12.75">
      <c r="K3299" s="57"/>
    </row>
    <row r="3300" ht="12.75">
      <c r="K3300" s="57"/>
    </row>
    <row r="3301" ht="12.75">
      <c r="K3301" s="57"/>
    </row>
    <row r="3302" ht="12.75">
      <c r="K3302" s="57"/>
    </row>
    <row r="3303" ht="12.75">
      <c r="K3303" s="57"/>
    </row>
    <row r="3304" ht="12.75">
      <c r="K3304" s="57"/>
    </row>
    <row r="3305" ht="12.75">
      <c r="K3305" s="57"/>
    </row>
    <row r="3306" ht="12.75">
      <c r="K3306" s="57"/>
    </row>
    <row r="3307" ht="12.75">
      <c r="K3307" s="57"/>
    </row>
    <row r="3308" ht="12.75">
      <c r="K3308" s="57"/>
    </row>
    <row r="3309" ht="12.75">
      <c r="K3309" s="57"/>
    </row>
    <row r="3310" ht="12.75">
      <c r="K3310" s="57"/>
    </row>
    <row r="3311" ht="12.75">
      <c r="K3311" s="57"/>
    </row>
    <row r="3312" ht="12.75">
      <c r="K3312" s="57"/>
    </row>
    <row r="3313" ht="12.75">
      <c r="K3313" s="57"/>
    </row>
    <row r="3314" ht="12.75">
      <c r="K3314" s="57"/>
    </row>
    <row r="3315" ht="12.75">
      <c r="K3315" s="57"/>
    </row>
    <row r="3316" ht="12.75">
      <c r="K3316" s="57"/>
    </row>
    <row r="3317" ht="12.75">
      <c r="K3317" s="57"/>
    </row>
    <row r="3318" ht="12.75">
      <c r="K3318" s="57"/>
    </row>
    <row r="3319" ht="12.75">
      <c r="K3319" s="57"/>
    </row>
    <row r="3320" ht="12.75">
      <c r="K3320" s="57"/>
    </row>
    <row r="3321" ht="12.75">
      <c r="K3321" s="57"/>
    </row>
    <row r="3322" ht="12.75">
      <c r="K3322" s="57"/>
    </row>
    <row r="3323" ht="12.75">
      <c r="K3323" s="57"/>
    </row>
    <row r="3324" ht="12.75">
      <c r="K3324" s="57"/>
    </row>
    <row r="3325" ht="12.75">
      <c r="K3325" s="57"/>
    </row>
    <row r="3326" ht="12.75">
      <c r="K3326" s="57"/>
    </row>
    <row r="3327" ht="12.75">
      <c r="K3327" s="57"/>
    </row>
    <row r="3328" ht="12.75">
      <c r="K3328" s="57"/>
    </row>
    <row r="3329" ht="12.75">
      <c r="K3329" s="57"/>
    </row>
    <row r="3330" ht="12.75">
      <c r="K3330" s="57"/>
    </row>
    <row r="3331" ht="12.75">
      <c r="K3331" s="57"/>
    </row>
    <row r="3332" ht="12.75">
      <c r="K3332" s="57"/>
    </row>
    <row r="3333" ht="12.75">
      <c r="K3333" s="57"/>
    </row>
    <row r="3334" ht="12.75">
      <c r="K3334" s="57"/>
    </row>
    <row r="3335" ht="12.75">
      <c r="K3335" s="57"/>
    </row>
    <row r="3336" ht="12.75">
      <c r="K3336" s="57"/>
    </row>
    <row r="3337" ht="12.75">
      <c r="K3337" s="57"/>
    </row>
    <row r="3338" ht="12.75">
      <c r="K3338" s="57"/>
    </row>
    <row r="3339" ht="12.75">
      <c r="K3339" s="57"/>
    </row>
    <row r="3340" ht="12.75">
      <c r="K3340" s="57"/>
    </row>
    <row r="3341" ht="12.75">
      <c r="K3341" s="57"/>
    </row>
    <row r="3342" ht="12.75">
      <c r="K3342" s="57"/>
    </row>
    <row r="3343" ht="12.75">
      <c r="K3343" s="57"/>
    </row>
    <row r="3344" ht="12.75">
      <c r="K3344" s="57"/>
    </row>
    <row r="3345" ht="12.75">
      <c r="K3345" s="57"/>
    </row>
    <row r="3346" ht="12.75">
      <c r="K3346" s="57"/>
    </row>
    <row r="3347" ht="12.75">
      <c r="K3347" s="57"/>
    </row>
    <row r="3348" ht="12.75">
      <c r="K3348" s="57"/>
    </row>
    <row r="3349" ht="12.75">
      <c r="K3349" s="57"/>
    </row>
    <row r="3350" ht="12.75">
      <c r="K3350" s="57"/>
    </row>
    <row r="3351" ht="12.75">
      <c r="K3351" s="57"/>
    </row>
    <row r="3352" ht="12.75">
      <c r="K3352" s="57"/>
    </row>
    <row r="3353" ht="12.75">
      <c r="K3353" s="57"/>
    </row>
    <row r="3354" ht="12.75">
      <c r="K3354" s="57"/>
    </row>
    <row r="3355" ht="12.75">
      <c r="K3355" s="57"/>
    </row>
    <row r="3356" ht="12.75">
      <c r="K3356" s="57"/>
    </row>
    <row r="3357" ht="12.75">
      <c r="K3357" s="57"/>
    </row>
    <row r="3358" ht="12.75">
      <c r="K3358" s="57"/>
    </row>
    <row r="3359" ht="12.75">
      <c r="K3359" s="57"/>
    </row>
    <row r="3360" ht="12.75">
      <c r="K3360" s="57"/>
    </row>
    <row r="3361" ht="12.75">
      <c r="K3361" s="57"/>
    </row>
    <row r="3362" ht="12.75">
      <c r="K3362" s="57"/>
    </row>
    <row r="3363" ht="12.75">
      <c r="K3363" s="57"/>
    </row>
    <row r="3364" ht="12.75">
      <c r="K3364" s="57"/>
    </row>
    <row r="3365" ht="12.75">
      <c r="K3365" s="57"/>
    </row>
    <row r="3366" ht="12.75">
      <c r="K3366" s="57"/>
    </row>
    <row r="3367" ht="12.75">
      <c r="K3367" s="57"/>
    </row>
    <row r="3368" ht="12.75">
      <c r="K3368" s="57"/>
    </row>
    <row r="3369" ht="12.75">
      <c r="K3369" s="57"/>
    </row>
    <row r="3370" ht="12.75">
      <c r="K3370" s="57"/>
    </row>
    <row r="3371" ht="12.75">
      <c r="K3371" s="57"/>
    </row>
    <row r="3372" ht="12.75">
      <c r="K3372" s="57"/>
    </row>
    <row r="3373" ht="12.75">
      <c r="K3373" s="57"/>
    </row>
    <row r="3374" ht="12.75">
      <c r="K3374" s="57"/>
    </row>
    <row r="3375" ht="12.75">
      <c r="K3375" s="57"/>
    </row>
    <row r="3376" ht="12.75">
      <c r="K3376" s="57"/>
    </row>
    <row r="3377" ht="12.75">
      <c r="K3377" s="57"/>
    </row>
    <row r="3378" ht="12.75">
      <c r="K3378" s="57"/>
    </row>
    <row r="3379" ht="12.75">
      <c r="K3379" s="57"/>
    </row>
    <row r="3380" ht="12.75">
      <c r="K3380" s="57"/>
    </row>
    <row r="3381" ht="12.75">
      <c r="K3381" s="57"/>
    </row>
    <row r="3382" ht="12.75">
      <c r="K3382" s="57"/>
    </row>
    <row r="3383" ht="12.75">
      <c r="K3383" s="57"/>
    </row>
    <row r="3384" ht="12.75">
      <c r="K3384" s="57"/>
    </row>
    <row r="3385" ht="12.75">
      <c r="K3385" s="57"/>
    </row>
    <row r="3386" ht="12.75">
      <c r="K3386" s="57"/>
    </row>
    <row r="3387" ht="12.75">
      <c r="K3387" s="57"/>
    </row>
    <row r="3388" ht="12.75">
      <c r="K3388" s="57"/>
    </row>
    <row r="3389" ht="12.75">
      <c r="K3389" s="57"/>
    </row>
    <row r="3390" ht="12.75">
      <c r="K3390" s="57"/>
    </row>
    <row r="3391" ht="12.75">
      <c r="K3391" s="57"/>
    </row>
    <row r="3392" ht="12.75">
      <c r="K3392" s="57"/>
    </row>
    <row r="3393" ht="12.75">
      <c r="K3393" s="57"/>
    </row>
    <row r="3394" ht="12.75">
      <c r="K3394" s="57"/>
    </row>
    <row r="3395" ht="12.75">
      <c r="K3395" s="57"/>
    </row>
    <row r="3396" ht="12.75">
      <c r="K3396" s="57"/>
    </row>
    <row r="3397" ht="12.75">
      <c r="K3397" s="57"/>
    </row>
    <row r="3398" ht="12.75">
      <c r="K3398" s="57"/>
    </row>
    <row r="3399" ht="12.75">
      <c r="K3399" s="57"/>
    </row>
    <row r="3400" ht="12.75">
      <c r="K3400" s="57"/>
    </row>
    <row r="3401" ht="12.75">
      <c r="K3401" s="57"/>
    </row>
    <row r="3402" ht="12.75">
      <c r="K3402" s="57"/>
    </row>
    <row r="3403" ht="12.75">
      <c r="K3403" s="57"/>
    </row>
    <row r="3404" ht="12.75">
      <c r="K3404" s="57"/>
    </row>
    <row r="3405" ht="12.75">
      <c r="K3405" s="57"/>
    </row>
    <row r="3406" ht="12.75">
      <c r="K3406" s="57"/>
    </row>
    <row r="3407" ht="12.75">
      <c r="K3407" s="57"/>
    </row>
    <row r="3408" ht="12.75">
      <c r="K3408" s="57"/>
    </row>
    <row r="3409" ht="12.75">
      <c r="K3409" s="57"/>
    </row>
    <row r="3410" ht="12.75">
      <c r="K3410" s="57"/>
    </row>
    <row r="3411" ht="12.75">
      <c r="K3411" s="57"/>
    </row>
    <row r="3412" ht="12.75">
      <c r="K3412" s="57"/>
    </row>
    <row r="3413" ht="12.75">
      <c r="K3413" s="57"/>
    </row>
    <row r="3414" ht="12.75">
      <c r="K3414" s="57"/>
    </row>
    <row r="3415" ht="12.75">
      <c r="K3415" s="57"/>
    </row>
    <row r="3416" ht="12.75">
      <c r="K3416" s="57"/>
    </row>
    <row r="3417" ht="12.75">
      <c r="K3417" s="57"/>
    </row>
    <row r="3418" ht="12.75">
      <c r="K3418" s="57"/>
    </row>
    <row r="3419" ht="12.75">
      <c r="K3419" s="57"/>
    </row>
    <row r="3420" ht="12.75">
      <c r="K3420" s="57"/>
    </row>
    <row r="3421" ht="12.75">
      <c r="K3421" s="57"/>
    </row>
    <row r="3422" ht="12.75">
      <c r="K3422" s="57"/>
    </row>
    <row r="3423" ht="12.75">
      <c r="K3423" s="57"/>
    </row>
    <row r="3424" ht="12.75">
      <c r="K3424" s="57"/>
    </row>
    <row r="3425" ht="12.75">
      <c r="K3425" s="57"/>
    </row>
    <row r="3426" ht="12.75">
      <c r="K3426" s="57"/>
    </row>
    <row r="3427" ht="12.75">
      <c r="K3427" s="57"/>
    </row>
    <row r="3428" ht="12.75">
      <c r="K3428" s="57"/>
    </row>
    <row r="3429" ht="12.75">
      <c r="K3429" s="57"/>
    </row>
    <row r="3430" ht="12.75">
      <c r="K3430" s="57"/>
    </row>
    <row r="3431" ht="12.75">
      <c r="K3431" s="57"/>
    </row>
    <row r="3432" ht="12.75">
      <c r="K3432" s="57"/>
    </row>
    <row r="3433" ht="12.75">
      <c r="K3433" s="57"/>
    </row>
    <row r="3434" ht="12.75">
      <c r="K3434" s="57"/>
    </row>
    <row r="3435" ht="12.75">
      <c r="K3435" s="57"/>
    </row>
    <row r="3436" ht="12.75">
      <c r="K3436" s="57"/>
    </row>
    <row r="3437" ht="12.75">
      <c r="K3437" s="57"/>
    </row>
    <row r="3438" ht="12.75">
      <c r="K3438" s="57"/>
    </row>
    <row r="3439" ht="12.75">
      <c r="K3439" s="57"/>
    </row>
    <row r="3440" ht="12.75">
      <c r="K3440" s="57"/>
    </row>
    <row r="3441" ht="12.75">
      <c r="K3441" s="57"/>
    </row>
    <row r="3442" ht="12.75">
      <c r="K3442" s="57"/>
    </row>
    <row r="3443" ht="12.75">
      <c r="K3443" s="57"/>
    </row>
    <row r="3444" ht="12.75">
      <c r="K3444" s="57"/>
    </row>
    <row r="3445" ht="12.75">
      <c r="K3445" s="57"/>
    </row>
    <row r="3446" ht="12.75">
      <c r="K3446" s="57"/>
    </row>
    <row r="3447" ht="12.75">
      <c r="K3447" s="57"/>
    </row>
    <row r="3448" ht="12.75">
      <c r="K3448" s="57"/>
    </row>
    <row r="3449" ht="12.75">
      <c r="K3449" s="57"/>
    </row>
    <row r="3450" ht="12.75">
      <c r="K3450" s="57"/>
    </row>
    <row r="3451" ht="12.75">
      <c r="K3451" s="57"/>
    </row>
    <row r="3452" ht="12.75">
      <c r="K3452" s="57"/>
    </row>
    <row r="3453" ht="12.75">
      <c r="K3453" s="57"/>
    </row>
    <row r="3454" ht="12.75">
      <c r="K3454" s="57"/>
    </row>
    <row r="3455" ht="12.75">
      <c r="K3455" s="57"/>
    </row>
    <row r="3456" ht="12.75">
      <c r="K3456" s="57"/>
    </row>
    <row r="3457" ht="12.75">
      <c r="K3457" s="57"/>
    </row>
    <row r="3458" ht="12.75">
      <c r="K3458" s="57"/>
    </row>
    <row r="3459" ht="12.75">
      <c r="K3459" s="57"/>
    </row>
    <row r="3460" ht="12.75">
      <c r="K3460" s="57"/>
    </row>
    <row r="3461" ht="12.75">
      <c r="K3461" s="57"/>
    </row>
    <row r="3462" ht="12.75">
      <c r="K3462" s="57"/>
    </row>
    <row r="3463" ht="12.75">
      <c r="K3463" s="57"/>
    </row>
    <row r="3464" ht="12.75">
      <c r="K3464" s="57"/>
    </row>
    <row r="3465" ht="12.75">
      <c r="K3465" s="57"/>
    </row>
    <row r="3466" ht="12.75">
      <c r="K3466" s="57"/>
    </row>
    <row r="3467" ht="12.75">
      <c r="K3467" s="57"/>
    </row>
    <row r="3468" ht="12.75">
      <c r="K3468" s="57"/>
    </row>
    <row r="3469" ht="12.75">
      <c r="K3469" s="57"/>
    </row>
    <row r="3470" ht="12.75">
      <c r="K3470" s="57"/>
    </row>
    <row r="3471" ht="12.75">
      <c r="K3471" s="57"/>
    </row>
    <row r="3472" ht="12.75">
      <c r="K3472" s="57"/>
    </row>
    <row r="3473" ht="12.75">
      <c r="K3473" s="57"/>
    </row>
    <row r="3474" ht="12.75">
      <c r="K3474" s="57"/>
    </row>
    <row r="3475" ht="12.75">
      <c r="K3475" s="57"/>
    </row>
    <row r="3476" ht="12.75">
      <c r="K3476" s="57"/>
    </row>
    <row r="3477" ht="12.75">
      <c r="K3477" s="57"/>
    </row>
    <row r="3478" ht="12.75">
      <c r="K3478" s="57"/>
    </row>
    <row r="3479" ht="12.75">
      <c r="K3479" s="57"/>
    </row>
    <row r="3480" ht="12.75">
      <c r="K3480" s="57"/>
    </row>
    <row r="3481" ht="12.75">
      <c r="K3481" s="57"/>
    </row>
    <row r="3482" ht="12.75">
      <c r="K3482" s="57"/>
    </row>
    <row r="3483" ht="12.75">
      <c r="K3483" s="57"/>
    </row>
    <row r="3484" ht="12.75">
      <c r="K3484" s="57"/>
    </row>
    <row r="3485" ht="12.75">
      <c r="K3485" s="57"/>
    </row>
    <row r="3486" ht="12.75">
      <c r="K3486" s="57"/>
    </row>
    <row r="3487" ht="12.75">
      <c r="K3487" s="57"/>
    </row>
    <row r="3488" ht="12.75">
      <c r="K3488" s="57"/>
    </row>
    <row r="3489" ht="12.75">
      <c r="K3489" s="57"/>
    </row>
    <row r="3490" ht="12.75">
      <c r="K3490" s="57"/>
    </row>
    <row r="3491" ht="12.75">
      <c r="K3491" s="57"/>
    </row>
    <row r="3492" ht="12.75">
      <c r="K3492" s="57"/>
    </row>
    <row r="3493" ht="12.75">
      <c r="K3493" s="57"/>
    </row>
    <row r="3494" ht="12.75">
      <c r="K3494" s="57"/>
    </row>
    <row r="3495" ht="12.75">
      <c r="K3495" s="57"/>
    </row>
    <row r="3496" ht="12.75">
      <c r="K3496" s="57"/>
    </row>
    <row r="3497" ht="12.75">
      <c r="K3497" s="57"/>
    </row>
    <row r="3498" ht="12.75">
      <c r="K3498" s="57"/>
    </row>
    <row r="3499" ht="12.75">
      <c r="K3499" s="57"/>
    </row>
    <row r="3500" ht="12.75">
      <c r="K3500" s="57"/>
    </row>
    <row r="3501" ht="12.75">
      <c r="K3501" s="57"/>
    </row>
    <row r="3502" ht="12.75">
      <c r="K3502" s="57"/>
    </row>
    <row r="3503" ht="12.75">
      <c r="K3503" s="57"/>
    </row>
    <row r="3504" ht="12.75">
      <c r="K3504" s="57"/>
    </row>
    <row r="3505" ht="12.75">
      <c r="K3505" s="57"/>
    </row>
    <row r="3506" ht="12.75">
      <c r="K3506" s="57"/>
    </row>
    <row r="3507" ht="12.75">
      <c r="K3507" s="57"/>
    </row>
    <row r="3508" ht="12.75">
      <c r="K3508" s="57"/>
    </row>
    <row r="3509" ht="12.75">
      <c r="K3509" s="57"/>
    </row>
    <row r="3510" ht="12.75">
      <c r="K3510" s="57"/>
    </row>
    <row r="3511" ht="12.75">
      <c r="K3511" s="57"/>
    </row>
    <row r="3512" ht="12.75">
      <c r="K3512" s="57"/>
    </row>
    <row r="3513" ht="12.75">
      <c r="K3513" s="57"/>
    </row>
    <row r="3514" ht="12.75">
      <c r="K3514" s="57"/>
    </row>
    <row r="3515" ht="12.75">
      <c r="K3515" s="57"/>
    </row>
    <row r="3516" ht="12.75">
      <c r="K3516" s="57"/>
    </row>
    <row r="3517" ht="12.75">
      <c r="K3517" s="57"/>
    </row>
    <row r="3518" ht="12.75">
      <c r="K3518" s="57"/>
    </row>
    <row r="3519" ht="12.75">
      <c r="K3519" s="57"/>
    </row>
    <row r="3520" ht="12.75">
      <c r="K3520" s="57"/>
    </row>
    <row r="3521" ht="12.75">
      <c r="K3521" s="57"/>
    </row>
    <row r="3522" ht="12.75">
      <c r="K3522" s="57"/>
    </row>
    <row r="3523" ht="12.75">
      <c r="K3523" s="57"/>
    </row>
    <row r="3524" ht="12.75">
      <c r="K3524" s="57"/>
    </row>
    <row r="3525" ht="12.75">
      <c r="K3525" s="57"/>
    </row>
    <row r="3526" ht="12.75">
      <c r="K3526" s="57"/>
    </row>
    <row r="3527" ht="12.75">
      <c r="K3527" s="57"/>
    </row>
    <row r="3528" ht="12.75">
      <c r="K3528" s="57"/>
    </row>
    <row r="3529" ht="12.75">
      <c r="K3529" s="57"/>
    </row>
    <row r="3530" ht="12.75">
      <c r="K3530" s="57"/>
    </row>
    <row r="3531" ht="12.75">
      <c r="K3531" s="57"/>
    </row>
    <row r="3532" ht="12.75">
      <c r="K3532" s="57"/>
    </row>
    <row r="3533" ht="12.75">
      <c r="K3533" s="57"/>
    </row>
    <row r="3534" ht="12.75">
      <c r="K3534" s="57"/>
    </row>
    <row r="3535" ht="12.75">
      <c r="K3535" s="57"/>
    </row>
    <row r="3536" ht="12.75">
      <c r="K3536" s="57"/>
    </row>
    <row r="3537" ht="12.75">
      <c r="K3537" s="57"/>
    </row>
    <row r="3538" ht="12.75">
      <c r="K3538" s="57"/>
    </row>
    <row r="3539" ht="12.75">
      <c r="K3539" s="57"/>
    </row>
    <row r="3540" ht="12.75">
      <c r="K3540" s="57"/>
    </row>
    <row r="3541" ht="12.75">
      <c r="K3541" s="57"/>
    </row>
    <row r="3542" ht="12.75">
      <c r="K3542" s="57"/>
    </row>
    <row r="3543" ht="12.75">
      <c r="K3543" s="57"/>
    </row>
    <row r="3544" ht="12.75">
      <c r="K3544" s="57"/>
    </row>
    <row r="3545" ht="12.75">
      <c r="K3545" s="57"/>
    </row>
    <row r="3546" ht="12.75">
      <c r="K3546" s="57"/>
    </row>
    <row r="3547" ht="12.75">
      <c r="K3547" s="57"/>
    </row>
    <row r="3548" ht="12.75">
      <c r="K3548" s="57"/>
    </row>
    <row r="3549" ht="12.75">
      <c r="K3549" s="57"/>
    </row>
    <row r="3550" ht="12.75">
      <c r="K3550" s="57"/>
    </row>
    <row r="3551" ht="12.75">
      <c r="K3551" s="57"/>
    </row>
    <row r="3552" ht="12.75">
      <c r="K3552" s="57"/>
    </row>
    <row r="3553" ht="12.75">
      <c r="K3553" s="57"/>
    </row>
    <row r="3554" ht="12.75">
      <c r="K3554" s="57"/>
    </row>
    <row r="3555" ht="12.75">
      <c r="K3555" s="57"/>
    </row>
    <row r="3556" ht="12.75">
      <c r="K3556" s="57"/>
    </row>
    <row r="3557" ht="12.75">
      <c r="K3557" s="57"/>
    </row>
    <row r="3558" ht="12.75">
      <c r="K3558" s="57"/>
    </row>
    <row r="3559" ht="12.75">
      <c r="K3559" s="57"/>
    </row>
    <row r="3560" ht="12.75">
      <c r="K3560" s="57"/>
    </row>
    <row r="3561" ht="12.75">
      <c r="K3561" s="57"/>
    </row>
    <row r="3562" ht="12.75">
      <c r="K3562" s="57"/>
    </row>
    <row r="3563" ht="12.75">
      <c r="K3563" s="57"/>
    </row>
    <row r="3564" ht="12.75">
      <c r="K3564" s="57"/>
    </row>
    <row r="3565" ht="12.75">
      <c r="K3565" s="57"/>
    </row>
    <row r="3566" ht="12.75">
      <c r="K3566" s="57"/>
    </row>
    <row r="3567" ht="12.75">
      <c r="K3567" s="57"/>
    </row>
    <row r="3568" ht="12.75">
      <c r="K3568" s="57"/>
    </row>
    <row r="3569" ht="12.75">
      <c r="K3569" s="57"/>
    </row>
    <row r="3570" ht="12.75">
      <c r="K3570" s="57"/>
    </row>
    <row r="3571" ht="12.75">
      <c r="K3571" s="57"/>
    </row>
    <row r="3572" ht="12.75">
      <c r="K3572" s="57"/>
    </row>
    <row r="3573" ht="12.75">
      <c r="K3573" s="57"/>
    </row>
    <row r="3574" ht="12.75">
      <c r="K3574" s="57"/>
    </row>
    <row r="3575" ht="12.75">
      <c r="K3575" s="57"/>
    </row>
    <row r="3576" ht="12.75">
      <c r="K3576" s="57"/>
    </row>
    <row r="3577" ht="12.75">
      <c r="K3577" s="57"/>
    </row>
    <row r="3578" ht="12.75">
      <c r="K3578" s="57"/>
    </row>
    <row r="3579" ht="12.75">
      <c r="K3579" s="57"/>
    </row>
    <row r="3580" ht="12.75">
      <c r="K3580" s="57"/>
    </row>
    <row r="3581" ht="12.75">
      <c r="K3581" s="57"/>
    </row>
    <row r="3582" ht="12.75">
      <c r="K3582" s="57"/>
    </row>
    <row r="3583" ht="12.75">
      <c r="K3583" s="57"/>
    </row>
    <row r="3584" ht="12.75">
      <c r="K3584" s="57"/>
    </row>
    <row r="3585" ht="12.75">
      <c r="K3585" s="57"/>
    </row>
    <row r="3586" ht="12.75">
      <c r="K3586" s="57"/>
    </row>
    <row r="3587" ht="12.75">
      <c r="K3587" s="57"/>
    </row>
    <row r="3588" ht="12.75">
      <c r="K3588" s="57"/>
    </row>
    <row r="3589" ht="12.75">
      <c r="K3589" s="57"/>
    </row>
    <row r="3590" ht="12.75">
      <c r="K3590" s="57"/>
    </row>
    <row r="3591" ht="12.75">
      <c r="K3591" s="57"/>
    </row>
    <row r="3592" ht="12.75">
      <c r="K3592" s="57"/>
    </row>
    <row r="3593" ht="12.75">
      <c r="K3593" s="57"/>
    </row>
    <row r="3594" ht="12.75">
      <c r="K3594" s="57"/>
    </row>
    <row r="3595" ht="12.75">
      <c r="K3595" s="57"/>
    </row>
    <row r="3596" ht="12.75">
      <c r="K3596" s="57"/>
    </row>
    <row r="3597" ht="12.75">
      <c r="K3597" s="57"/>
    </row>
    <row r="3598" ht="12.75">
      <c r="K3598" s="57"/>
    </row>
    <row r="3599" ht="12.75">
      <c r="K3599" s="57"/>
    </row>
    <row r="3600" ht="12.75">
      <c r="K3600" s="57"/>
    </row>
    <row r="3601" ht="12.75">
      <c r="K3601" s="57"/>
    </row>
    <row r="3602" ht="12.75">
      <c r="K3602" s="57"/>
    </row>
    <row r="3603" ht="12.75">
      <c r="K3603" s="57"/>
    </row>
    <row r="3604" ht="12.75">
      <c r="K3604" s="57"/>
    </row>
    <row r="3605" ht="12.75">
      <c r="K3605" s="57"/>
    </row>
    <row r="3606" ht="12.75">
      <c r="K3606" s="57"/>
    </row>
    <row r="3607" ht="12.75">
      <c r="K3607" s="57"/>
    </row>
    <row r="3608" ht="12.75">
      <c r="K3608" s="57"/>
    </row>
    <row r="3609" ht="12.75">
      <c r="K3609" s="57"/>
    </row>
    <row r="3610" ht="12.75">
      <c r="K3610" s="57"/>
    </row>
    <row r="3611" ht="12.75">
      <c r="K3611" s="57"/>
    </row>
    <row r="3612" ht="12.75">
      <c r="K3612" s="57"/>
    </row>
    <row r="3613" ht="12.75">
      <c r="K3613" s="57"/>
    </row>
    <row r="3614" ht="12.75">
      <c r="K3614" s="57"/>
    </row>
    <row r="3615" ht="12.75">
      <c r="K3615" s="57"/>
    </row>
    <row r="3616" ht="12.75">
      <c r="K3616" s="57"/>
    </row>
    <row r="3617" ht="12.75">
      <c r="K3617" s="57"/>
    </row>
    <row r="3618" ht="12.75">
      <c r="K3618" s="57"/>
    </row>
    <row r="3619" ht="12.75">
      <c r="K3619" s="57"/>
    </row>
    <row r="3620" ht="12.75">
      <c r="K3620" s="57"/>
    </row>
    <row r="3621" ht="12.75">
      <c r="K3621" s="57"/>
    </row>
    <row r="3622" ht="12.75">
      <c r="K3622" s="57"/>
    </row>
    <row r="3623" ht="12.75">
      <c r="K3623" s="57"/>
    </row>
    <row r="3624" ht="12.75">
      <c r="K3624" s="57"/>
    </row>
    <row r="3625" ht="12.75">
      <c r="K3625" s="57"/>
    </row>
    <row r="3626" ht="12.75">
      <c r="K3626" s="57"/>
    </row>
    <row r="3627" ht="12.75">
      <c r="K3627" s="57"/>
    </row>
    <row r="3628" ht="12.75">
      <c r="K3628" s="57"/>
    </row>
    <row r="3629" ht="12.75">
      <c r="K3629" s="57"/>
    </row>
    <row r="3630" ht="12.75">
      <c r="K3630" s="57"/>
    </row>
    <row r="3631" ht="12.75">
      <c r="K3631" s="57"/>
    </row>
    <row r="3632" ht="12.75">
      <c r="K3632" s="57"/>
    </row>
    <row r="3633" ht="12.75">
      <c r="K3633" s="57"/>
    </row>
    <row r="3634" ht="12.75">
      <c r="K3634" s="57"/>
    </row>
    <row r="3635" ht="12.75">
      <c r="K3635" s="57"/>
    </row>
    <row r="3636" ht="12.75">
      <c r="K3636" s="57"/>
    </row>
    <row r="3637" ht="12.75">
      <c r="K3637" s="57"/>
    </row>
    <row r="3638" ht="12.75">
      <c r="K3638" s="57"/>
    </row>
    <row r="3639" ht="12.75">
      <c r="K3639" s="57"/>
    </row>
    <row r="3640" ht="12.75">
      <c r="K3640" s="57"/>
    </row>
    <row r="3641" ht="12.75">
      <c r="K3641" s="57"/>
    </row>
    <row r="3642" ht="12.75">
      <c r="K3642" s="57"/>
    </row>
    <row r="3643" ht="12.75">
      <c r="K3643" s="57"/>
    </row>
    <row r="3644" ht="12.75">
      <c r="K3644" s="57"/>
    </row>
    <row r="3645" ht="12.75">
      <c r="K3645" s="57"/>
    </row>
    <row r="3646" ht="12.75">
      <c r="K3646" s="57"/>
    </row>
    <row r="3647" ht="12.75">
      <c r="K3647" s="57"/>
    </row>
    <row r="3648" ht="12.75">
      <c r="K3648" s="57"/>
    </row>
    <row r="3649" ht="12.75">
      <c r="K3649" s="57"/>
    </row>
    <row r="3650" ht="12.75">
      <c r="K3650" s="57"/>
    </row>
    <row r="3651" ht="12.75">
      <c r="K3651" s="57"/>
    </row>
    <row r="3652" ht="12.75">
      <c r="K3652" s="57"/>
    </row>
    <row r="3653" ht="12.75">
      <c r="K3653" s="57"/>
    </row>
    <row r="3654" ht="12.75">
      <c r="K3654" s="57"/>
    </row>
    <row r="3655" ht="12.75">
      <c r="K3655" s="57"/>
    </row>
    <row r="3656" ht="12.75">
      <c r="K3656" s="57"/>
    </row>
    <row r="3657" ht="12.75">
      <c r="K3657" s="57"/>
    </row>
    <row r="3658" ht="12.75">
      <c r="K3658" s="57"/>
    </row>
    <row r="3659" ht="12.75">
      <c r="K3659" s="57"/>
    </row>
    <row r="3660" ht="12.75">
      <c r="K3660" s="57"/>
    </row>
    <row r="3661" ht="12.75">
      <c r="K3661" s="57"/>
    </row>
    <row r="3662" ht="12.75">
      <c r="K3662" s="57"/>
    </row>
    <row r="3663" ht="12.75">
      <c r="K3663" s="57"/>
    </row>
    <row r="3664" ht="12.75">
      <c r="K3664" s="57"/>
    </row>
    <row r="3665" ht="12.75">
      <c r="K3665" s="57"/>
    </row>
    <row r="3666" ht="12.75">
      <c r="K3666" s="57"/>
    </row>
    <row r="3667" ht="12.75">
      <c r="K3667" s="57"/>
    </row>
    <row r="3668" ht="12.75">
      <c r="K3668" s="57"/>
    </row>
    <row r="3669" ht="12.75">
      <c r="K3669" s="57"/>
    </row>
    <row r="3670" ht="12.75">
      <c r="K3670" s="57"/>
    </row>
    <row r="3671" ht="12.75">
      <c r="K3671" s="57"/>
    </row>
    <row r="3672" ht="12.75">
      <c r="K3672" s="57"/>
    </row>
    <row r="3673" ht="12.75">
      <c r="K3673" s="57"/>
    </row>
    <row r="3674" ht="12.75">
      <c r="K3674" s="57"/>
    </row>
    <row r="3675" ht="12.75">
      <c r="K3675" s="57"/>
    </row>
    <row r="3676" ht="12.75">
      <c r="K3676" s="57"/>
    </row>
    <row r="3677" ht="12.75">
      <c r="K3677" s="57"/>
    </row>
    <row r="3678" ht="12.75">
      <c r="K3678" s="57"/>
    </row>
    <row r="3679" ht="12.75">
      <c r="K3679" s="57"/>
    </row>
    <row r="3680" ht="12.75">
      <c r="K3680" s="57"/>
    </row>
    <row r="3681" ht="12.75">
      <c r="K3681" s="57"/>
    </row>
    <row r="3682" ht="12.75">
      <c r="K3682" s="57"/>
    </row>
    <row r="3683" ht="12.75">
      <c r="K3683" s="57"/>
    </row>
    <row r="3684" ht="12.75">
      <c r="K3684" s="57"/>
    </row>
    <row r="3685" ht="12.75">
      <c r="K3685" s="57"/>
    </row>
    <row r="3686" ht="12.75">
      <c r="K3686" s="57"/>
    </row>
    <row r="3687" ht="12.75">
      <c r="K3687" s="57"/>
    </row>
    <row r="3688" ht="12.75">
      <c r="K3688" s="57"/>
    </row>
    <row r="3689" ht="12.75">
      <c r="K3689" s="57"/>
    </row>
    <row r="3690" ht="12.75">
      <c r="K3690" s="57"/>
    </row>
    <row r="3691" ht="12.75">
      <c r="K3691" s="57"/>
    </row>
    <row r="3692" ht="12.75">
      <c r="K3692" s="57"/>
    </row>
    <row r="3693" ht="12.75">
      <c r="K3693" s="57"/>
    </row>
    <row r="3694" ht="12.75">
      <c r="K3694" s="57"/>
    </row>
    <row r="3695" ht="12.75">
      <c r="K3695" s="57"/>
    </row>
    <row r="3696" ht="12.75">
      <c r="K3696" s="57"/>
    </row>
    <row r="3697" ht="12.75">
      <c r="K3697" s="57"/>
    </row>
    <row r="3698" ht="12.75">
      <c r="K3698" s="57"/>
    </row>
    <row r="3699" ht="12.75">
      <c r="K3699" s="57"/>
    </row>
    <row r="3700" ht="12.75">
      <c r="K3700" s="57"/>
    </row>
    <row r="3701" ht="12.75">
      <c r="K3701" s="57"/>
    </row>
    <row r="3702" ht="12.75">
      <c r="K3702" s="57"/>
    </row>
    <row r="3703" ht="12.75">
      <c r="K3703" s="57"/>
    </row>
    <row r="3704" ht="12.75">
      <c r="K3704" s="57"/>
    </row>
    <row r="3705" ht="12.75">
      <c r="K3705" s="57"/>
    </row>
    <row r="3706" ht="12.75">
      <c r="K3706" s="57"/>
    </row>
    <row r="3707" ht="12.75">
      <c r="K3707" s="57"/>
    </row>
    <row r="3708" ht="12.75">
      <c r="K3708" s="57"/>
    </row>
    <row r="3709" ht="12.75">
      <c r="K3709" s="57"/>
    </row>
    <row r="3710" ht="12.75">
      <c r="K3710" s="57"/>
    </row>
    <row r="3711" ht="12.75">
      <c r="K3711" s="57"/>
    </row>
    <row r="3712" ht="12.75">
      <c r="K3712" s="57"/>
    </row>
    <row r="3713" ht="12.75">
      <c r="K3713" s="5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J367"/>
  <sheetViews>
    <sheetView workbookViewId="0" topLeftCell="A64">
      <selection activeCell="B66" sqref="B66"/>
    </sheetView>
  </sheetViews>
  <sheetFormatPr defaultColWidth="9.140625" defaultRowHeight="12.75"/>
  <cols>
    <col min="1" max="1" width="7.140625" style="5" bestFit="1" customWidth="1"/>
    <col min="2" max="3" width="8.00390625" style="5" bestFit="1" customWidth="1"/>
    <col min="4" max="4" width="5.57421875" style="5" bestFit="1" customWidth="1"/>
    <col min="5" max="6" width="9.00390625" style="5" bestFit="1" customWidth="1"/>
    <col min="7" max="7" width="6.57421875" style="5" bestFit="1" customWidth="1"/>
    <col min="8" max="8" width="7.140625" style="5" bestFit="1" customWidth="1"/>
    <col min="9" max="9" width="5.57421875" style="5" bestFit="1" customWidth="1"/>
    <col min="10" max="10" width="12.7109375" style="5" bestFit="1" customWidth="1"/>
    <col min="11" max="11" width="10.00390625" style="5" customWidth="1"/>
    <col min="12" max="12" width="16.00390625" style="5" bestFit="1" customWidth="1"/>
    <col min="13" max="13" width="9.00390625" style="5" bestFit="1" customWidth="1"/>
    <col min="14" max="14" width="15.00390625" style="5" customWidth="1"/>
    <col min="15" max="15" width="12.00390625" style="5" bestFit="1" customWidth="1"/>
    <col min="16" max="16" width="8.57421875" style="5" bestFit="1" customWidth="1"/>
    <col min="17" max="24" width="5.00390625" style="5" bestFit="1" customWidth="1"/>
    <col min="25" max="16384" width="9.140625" style="5" customWidth="1"/>
  </cols>
  <sheetData>
    <row r="1" spans="1:14" s="10" customFormat="1" ht="12.75">
      <c r="A1" s="10" t="s">
        <v>12</v>
      </c>
      <c r="B1" s="10" t="s">
        <v>13</v>
      </c>
      <c r="C1" s="10" t="s">
        <v>14</v>
      </c>
      <c r="D1" s="10" t="s">
        <v>25</v>
      </c>
      <c r="E1" s="10" t="s">
        <v>23</v>
      </c>
      <c r="F1" s="10" t="s">
        <v>38</v>
      </c>
      <c r="G1" s="10" t="s">
        <v>53</v>
      </c>
      <c r="H1" s="10" t="s">
        <v>15</v>
      </c>
      <c r="I1" s="10" t="s">
        <v>16</v>
      </c>
      <c r="J1" s="10" t="s">
        <v>75</v>
      </c>
      <c r="K1" s="10" t="s">
        <v>17</v>
      </c>
      <c r="N1" s="5"/>
    </row>
    <row r="2" spans="1:12" ht="12.75">
      <c r="A2" s="6">
        <v>37987</v>
      </c>
      <c r="B2" s="7">
        <f>'Local settings'!B3</f>
        <v>0.3444444444444445</v>
      </c>
      <c r="C2" s="7">
        <f>'Local settings'!C3</f>
        <v>0.6666666666666666</v>
      </c>
      <c r="D2" s="8">
        <f>(C2-B2)</f>
        <v>0.32222222222222213</v>
      </c>
      <c r="E2" s="7">
        <f aca="true" t="shared" si="0" ref="E2:E32">$L$10</f>
        <v>0.270833333333331</v>
      </c>
      <c r="F2" s="7">
        <f aca="true" t="shared" si="1" ref="F2:F32">$M$10</f>
        <v>0.95833333333332</v>
      </c>
      <c r="G2" s="16">
        <f aca="true" t="shared" si="2" ref="G2:G65">IF(F2-E2&lt;0,1+F2-E2,F2-E2)</f>
        <v>0.6874999999999891</v>
      </c>
      <c r="H2" s="8">
        <f>IF(E2&lt;B2,IF(F2&lt;B2,IF(F2&lt;E2,D2,0),IF(F2&lt;C2,F2-B2,D2)),IF(E2&lt;C2,IF(F2&lt;B2,C2-E2,IF(F2&lt;C2,IF(F2&lt;E2,F2-B2+C2-E2,F2-E2),C2-E2)),IF(F2&lt;B2,0,IF(F2&lt;C2,F2-B2,IF(F2&lt;E2,D2,0)))))</f>
        <v>0.32222222222222213</v>
      </c>
      <c r="I2" s="8">
        <f>D2-H2</f>
        <v>0</v>
      </c>
      <c r="J2" s="13">
        <f>IF(AND(A2&gt;=$M$24,A2&lt;=$M$25),24*(H2-'No DST'!G2),0)</f>
        <v>0</v>
      </c>
      <c r="K2" s="8">
        <f>SUM(I2:I367)</f>
        <v>7.7402777777773615</v>
      </c>
      <c r="L2" s="5">
        <f>ROUND(K2*24,0)</f>
        <v>186</v>
      </c>
    </row>
    <row r="3" spans="1:11" ht="12.75">
      <c r="A3" s="6">
        <v>37988</v>
      </c>
      <c r="B3" s="7">
        <f>'Local settings'!B4</f>
        <v>0.3444444444444445</v>
      </c>
      <c r="C3" s="7">
        <f>'Local settings'!C4</f>
        <v>0.6673611111111111</v>
      </c>
      <c r="D3" s="8">
        <f aca="true" t="shared" si="3" ref="D3:D66">(C3-B3)</f>
        <v>0.3229166666666666</v>
      </c>
      <c r="E3" s="7">
        <f t="shared" si="0"/>
        <v>0.270833333333331</v>
      </c>
      <c r="F3" s="7">
        <f t="shared" si="1"/>
        <v>0.95833333333332</v>
      </c>
      <c r="G3" s="16">
        <f t="shared" si="2"/>
        <v>0.6874999999999891</v>
      </c>
      <c r="H3" s="8">
        <f aca="true" t="shared" si="4" ref="H3:H66">IF(E3&lt;B3,IF(F3&lt;B3,IF(F3&lt;E3,D3,0),IF(F3&lt;C3,F3-B3,D3)),IF(E3&lt;C3,IF(F3&lt;B3,C3-E3,IF(F3&lt;C3,IF(F3&lt;E3,F3-B3+C3-E3,F3-E3),C3-E3)),IF(F3&lt;B3,0,IF(F3&lt;C3,F3-B3,IF(F3&lt;E3,D3,0)))))</f>
        <v>0.3229166666666666</v>
      </c>
      <c r="I3" s="8">
        <f aca="true" t="shared" si="5" ref="I3:I66">D3-H3</f>
        <v>0</v>
      </c>
      <c r="J3" s="13">
        <f>IF(AND(A3&gt;=$M$24,A3&lt;=$M$25),24*(H3-'No DST'!G3),0)</f>
        <v>0</v>
      </c>
      <c r="K3" s="8" t="s">
        <v>26</v>
      </c>
    </row>
    <row r="4" spans="1:12" ht="12.75">
      <c r="A4" s="6">
        <v>37989</v>
      </c>
      <c r="B4" s="7">
        <f>'Local settings'!B5</f>
        <v>0.3444444444444445</v>
      </c>
      <c r="C4" s="7">
        <f>'Local settings'!C5</f>
        <v>0.66875</v>
      </c>
      <c r="D4" s="8">
        <f t="shared" si="3"/>
        <v>0.32430555555555546</v>
      </c>
      <c r="E4" s="7">
        <f t="shared" si="0"/>
        <v>0.270833333333331</v>
      </c>
      <c r="F4" s="7">
        <f t="shared" si="1"/>
        <v>0.95833333333332</v>
      </c>
      <c r="G4" s="16">
        <f t="shared" si="2"/>
        <v>0.6874999999999891</v>
      </c>
      <c r="H4" s="8">
        <f t="shared" si="4"/>
        <v>0.32430555555555546</v>
      </c>
      <c r="I4" s="8">
        <f t="shared" si="5"/>
        <v>0</v>
      </c>
      <c r="J4" s="13">
        <f>IF(AND(A4&gt;=$M$24,A4&lt;=$M$25),24*(H4-'No DST'!G4),0)</f>
        <v>0</v>
      </c>
      <c r="K4" s="14">
        <f>'No DST'!J2-DST!L2</f>
        <v>388</v>
      </c>
      <c r="L4" s="11"/>
    </row>
    <row r="5" spans="1:11" ht="12.75">
      <c r="A5" s="6">
        <v>37990</v>
      </c>
      <c r="B5" s="7">
        <f>'Local settings'!B6</f>
        <v>0.3444444444444445</v>
      </c>
      <c r="C5" s="7">
        <f>'Local settings'!C6</f>
        <v>0.6694444444444444</v>
      </c>
      <c r="D5" s="8">
        <f t="shared" si="3"/>
        <v>0.3249999999999999</v>
      </c>
      <c r="E5" s="7">
        <f t="shared" si="0"/>
        <v>0.270833333333331</v>
      </c>
      <c r="F5" s="7">
        <f t="shared" si="1"/>
        <v>0.95833333333332</v>
      </c>
      <c r="G5" s="16">
        <f t="shared" si="2"/>
        <v>0.6874999999999891</v>
      </c>
      <c r="H5" s="8">
        <f t="shared" si="4"/>
        <v>0.3249999999999999</v>
      </c>
      <c r="I5" s="8">
        <f t="shared" si="5"/>
        <v>0</v>
      </c>
      <c r="J5" s="13">
        <f>IF(AND(A5&gt;=$M$24,A5&lt;=$M$25),24*(H5-'No DST'!G5),0)</f>
        <v>0</v>
      </c>
      <c r="K5" s="5" t="str">
        <f>IF(K4&lt;0,"Lost daylight hours: "&amp;-K4,"Saved daylight hours: "&amp;K4)</f>
        <v>Saved daylight hours: 388</v>
      </c>
    </row>
    <row r="6" spans="1:10" ht="12.75">
      <c r="A6" s="6">
        <v>37991</v>
      </c>
      <c r="B6" s="7">
        <f>'Local settings'!B7</f>
        <v>0.34375</v>
      </c>
      <c r="C6" s="7">
        <f>'Local settings'!C7</f>
        <v>0.6701388888888888</v>
      </c>
      <c r="D6" s="8">
        <f t="shared" si="3"/>
        <v>0.32638888888888884</v>
      </c>
      <c r="E6" s="7">
        <f t="shared" si="0"/>
        <v>0.270833333333331</v>
      </c>
      <c r="F6" s="7">
        <f t="shared" si="1"/>
        <v>0.95833333333332</v>
      </c>
      <c r="G6" s="16">
        <f t="shared" si="2"/>
        <v>0.6874999999999891</v>
      </c>
      <c r="H6" s="8">
        <f t="shared" si="4"/>
        <v>0.32638888888888884</v>
      </c>
      <c r="I6" s="8">
        <f t="shared" si="5"/>
        <v>0</v>
      </c>
      <c r="J6" s="13">
        <f>IF(AND(A6&gt;=$M$24,A6&lt;=$M$25),24*(H6-'No DST'!G6),0)</f>
        <v>0</v>
      </c>
    </row>
    <row r="7" spans="1:10" ht="12.75">
      <c r="A7" s="6">
        <v>37992</v>
      </c>
      <c r="B7" s="7">
        <f>'Local settings'!B8</f>
        <v>0.34375</v>
      </c>
      <c r="C7" s="7">
        <f>'Local settings'!C8</f>
        <v>0.6708333333333334</v>
      </c>
      <c r="D7" s="8">
        <f t="shared" si="3"/>
        <v>0.3270833333333334</v>
      </c>
      <c r="E7" s="7">
        <f t="shared" si="0"/>
        <v>0.270833333333331</v>
      </c>
      <c r="F7" s="7">
        <f t="shared" si="1"/>
        <v>0.95833333333332</v>
      </c>
      <c r="G7" s="16">
        <f t="shared" si="2"/>
        <v>0.6874999999999891</v>
      </c>
      <c r="H7" s="8">
        <f t="shared" si="4"/>
        <v>0.3270833333333334</v>
      </c>
      <c r="I7" s="8">
        <f t="shared" si="5"/>
        <v>0</v>
      </c>
      <c r="J7" s="13">
        <f>IF(AND(A7&gt;=$M$24,A7&lt;=$M$25),24*(H7-'No DST'!G7),0)</f>
        <v>0</v>
      </c>
    </row>
    <row r="8" spans="1:10" ht="12.75">
      <c r="A8" s="6">
        <v>37993</v>
      </c>
      <c r="B8" s="7">
        <f>'Local settings'!B9</f>
        <v>0.3430555555555555</v>
      </c>
      <c r="C8" s="7">
        <f>'Local settings'!C9</f>
        <v>0.6722222222222222</v>
      </c>
      <c r="D8" s="8">
        <f t="shared" si="3"/>
        <v>0.32916666666666666</v>
      </c>
      <c r="E8" s="7">
        <f t="shared" si="0"/>
        <v>0.270833333333331</v>
      </c>
      <c r="F8" s="7">
        <f t="shared" si="1"/>
        <v>0.95833333333332</v>
      </c>
      <c r="G8" s="16">
        <f t="shared" si="2"/>
        <v>0.6874999999999891</v>
      </c>
      <c r="H8" s="8">
        <f t="shared" si="4"/>
        <v>0.32916666666666666</v>
      </c>
      <c r="I8" s="8">
        <f t="shared" si="5"/>
        <v>0</v>
      </c>
      <c r="J8" s="13">
        <f>IF(AND(A8&gt;=$M$24,A8&lt;=$M$25),24*(H8-'No DST'!G8),0)</f>
        <v>0</v>
      </c>
    </row>
    <row r="9" spans="1:16" ht="12.75">
      <c r="A9" s="6">
        <v>37994</v>
      </c>
      <c r="B9" s="7">
        <f>'Local settings'!B10</f>
        <v>0.3430555555555555</v>
      </c>
      <c r="C9" s="7">
        <f>'Local settings'!C10</f>
        <v>0.6729166666666666</v>
      </c>
      <c r="D9" s="8">
        <f t="shared" si="3"/>
        <v>0.3298611111111111</v>
      </c>
      <c r="E9" s="7">
        <f t="shared" si="0"/>
        <v>0.270833333333331</v>
      </c>
      <c r="F9" s="7">
        <f t="shared" si="1"/>
        <v>0.95833333333332</v>
      </c>
      <c r="G9" s="16">
        <f t="shared" si="2"/>
        <v>0.6874999999999891</v>
      </c>
      <c r="H9" s="8">
        <f t="shared" si="4"/>
        <v>0.3298611111111111</v>
      </c>
      <c r="I9" s="8">
        <f t="shared" si="5"/>
        <v>0</v>
      </c>
      <c r="J9" s="13">
        <f>IF(AND(A9&gt;=$M$24,A9&lt;=$M$25),24*(H9-'No DST'!G9),0)</f>
        <v>0</v>
      </c>
      <c r="L9" s="5" t="s">
        <v>22</v>
      </c>
      <c r="M9" s="5" t="s">
        <v>40</v>
      </c>
      <c r="N9" s="5" t="s">
        <v>43</v>
      </c>
      <c r="O9" s="5" t="s">
        <v>44</v>
      </c>
      <c r="P9" s="5" t="s">
        <v>45</v>
      </c>
    </row>
    <row r="10" spans="1:17" ht="12.75">
      <c r="A10" s="6">
        <v>37995</v>
      </c>
      <c r="B10" s="7">
        <f>'Local settings'!B11</f>
        <v>0.3423611111111111</v>
      </c>
      <c r="C10" s="7">
        <f>'Local settings'!C11</f>
        <v>0.6736111111111112</v>
      </c>
      <c r="D10" s="8">
        <f t="shared" si="3"/>
        <v>0.33125000000000004</v>
      </c>
      <c r="E10" s="7">
        <f t="shared" si="0"/>
        <v>0.270833333333331</v>
      </c>
      <c r="F10" s="7">
        <f t="shared" si="1"/>
        <v>0.95833333333332</v>
      </c>
      <c r="G10" s="16">
        <f t="shared" si="2"/>
        <v>0.6874999999999891</v>
      </c>
      <c r="H10" s="8">
        <f t="shared" si="4"/>
        <v>0.33125000000000004</v>
      </c>
      <c r="I10" s="8">
        <f t="shared" si="5"/>
        <v>0</v>
      </c>
      <c r="J10" s="13">
        <f>IF(AND(A10&gt;=$M$24,A10&lt;=$M$25),24*(H10-'No DST'!G10),0)</f>
        <v>0</v>
      </c>
      <c r="K10" s="5" t="s">
        <v>0</v>
      </c>
      <c r="L10" s="12">
        <f>IF(Interface!B25="",Interface!$C$5,Interface!B25)</f>
        <v>0.270833333333331</v>
      </c>
      <c r="M10" s="12">
        <f>IF(Interface!C25="",Interface!$C$7,Interface!C25)</f>
        <v>0.95833333333332</v>
      </c>
      <c r="N10" s="8">
        <f>SUM($I$2:$I$32)</f>
        <v>0</v>
      </c>
      <c r="O10" s="8">
        <f>SUM('No DST'!$H$2:$H$32)</f>
        <v>0</v>
      </c>
      <c r="P10" s="14">
        <f>24*(O10-N10)</f>
        <v>0</v>
      </c>
      <c r="Q10" s="13"/>
    </row>
    <row r="11" spans="1:17" ht="12.75">
      <c r="A11" s="6">
        <v>37996</v>
      </c>
      <c r="B11" s="7">
        <f>'Local settings'!B12</f>
        <v>0.3423611111111111</v>
      </c>
      <c r="C11" s="7">
        <f>'Local settings'!C12</f>
        <v>0.675</v>
      </c>
      <c r="D11" s="8">
        <f t="shared" si="3"/>
        <v>0.33263888888888893</v>
      </c>
      <c r="E11" s="7">
        <f t="shared" si="0"/>
        <v>0.270833333333331</v>
      </c>
      <c r="F11" s="7">
        <f t="shared" si="1"/>
        <v>0.95833333333332</v>
      </c>
      <c r="G11" s="16">
        <f t="shared" si="2"/>
        <v>0.6874999999999891</v>
      </c>
      <c r="H11" s="8">
        <f t="shared" si="4"/>
        <v>0.33263888888888893</v>
      </c>
      <c r="I11" s="8">
        <f t="shared" si="5"/>
        <v>0</v>
      </c>
      <c r="J11" s="13">
        <f>IF(AND(A11&gt;=$M$24,A11&lt;=$M$25),24*(H11-'No DST'!G11),0)</f>
        <v>0</v>
      </c>
      <c r="K11" s="5" t="s">
        <v>1</v>
      </c>
      <c r="L11" s="12">
        <f>IF(Interface!B26="",Interface!$C$5,Interface!B26)</f>
        <v>0.270833333333331</v>
      </c>
      <c r="M11" s="12">
        <f>IF(Interface!C26="",Interface!$C$7,Interface!C26)</f>
        <v>0.95833333333332</v>
      </c>
      <c r="N11" s="8">
        <f>SUM($I$33:$I$61)</f>
        <v>0</v>
      </c>
      <c r="O11" s="8">
        <f>SUM('No DST'!$H$33:$H$61)</f>
        <v>0</v>
      </c>
      <c r="P11" s="14">
        <f aca="true" t="shared" si="6" ref="P11:P21">24*(O11-N11)</f>
        <v>0</v>
      </c>
      <c r="Q11" s="13"/>
    </row>
    <row r="12" spans="1:17" ht="12.75">
      <c r="A12" s="6">
        <v>37997</v>
      </c>
      <c r="B12" s="7">
        <f>'Local settings'!B13</f>
        <v>0.3416666666666666</v>
      </c>
      <c r="C12" s="7">
        <f>'Local settings'!C13</f>
        <v>0.6756944444444444</v>
      </c>
      <c r="D12" s="8">
        <f t="shared" si="3"/>
        <v>0.33402777777777776</v>
      </c>
      <c r="E12" s="7">
        <f t="shared" si="0"/>
        <v>0.270833333333331</v>
      </c>
      <c r="F12" s="7">
        <f t="shared" si="1"/>
        <v>0.95833333333332</v>
      </c>
      <c r="G12" s="16">
        <f t="shared" si="2"/>
        <v>0.6874999999999891</v>
      </c>
      <c r="H12" s="8">
        <f t="shared" si="4"/>
        <v>0.33402777777777776</v>
      </c>
      <c r="I12" s="8">
        <f t="shared" si="5"/>
        <v>0</v>
      </c>
      <c r="J12" s="13">
        <f>IF(AND(A12&gt;=$M$24,A12&lt;=$M$25),24*(H12-'No DST'!G12),0)</f>
        <v>0</v>
      </c>
      <c r="K12" s="5" t="s">
        <v>2</v>
      </c>
      <c r="L12" s="12">
        <f>IF(Interface!B27="",Interface!$C$5,Interface!B27)</f>
        <v>0.270833333333331</v>
      </c>
      <c r="M12" s="12">
        <f>IF(Interface!C27="",Interface!$C$7,Interface!C27)</f>
        <v>0.95833333333332</v>
      </c>
      <c r="N12" s="8">
        <f>SUM($I$62:$I$92)</f>
        <v>0.3534722222221727</v>
      </c>
      <c r="O12" s="8">
        <f>SUM('No DST'!$H$62:$H$92)</f>
        <v>0.4298611111110593</v>
      </c>
      <c r="P12" s="14">
        <f t="shared" si="6"/>
        <v>1.8333333333332775</v>
      </c>
      <c r="Q12" s="13"/>
    </row>
    <row r="13" spans="1:17" ht="12.75">
      <c r="A13" s="6">
        <v>37998</v>
      </c>
      <c r="B13" s="7">
        <f>'Local settings'!B14</f>
        <v>0.34097222222222223</v>
      </c>
      <c r="C13" s="7">
        <f>'Local settings'!C14</f>
        <v>0.6770833333333334</v>
      </c>
      <c r="D13" s="8">
        <f t="shared" si="3"/>
        <v>0.33611111111111114</v>
      </c>
      <c r="E13" s="7">
        <f t="shared" si="0"/>
        <v>0.270833333333331</v>
      </c>
      <c r="F13" s="7">
        <f t="shared" si="1"/>
        <v>0.95833333333332</v>
      </c>
      <c r="G13" s="16">
        <f t="shared" si="2"/>
        <v>0.6874999999999891</v>
      </c>
      <c r="H13" s="8">
        <f t="shared" si="4"/>
        <v>0.33611111111111114</v>
      </c>
      <c r="I13" s="8">
        <f t="shared" si="5"/>
        <v>0</v>
      </c>
      <c r="J13" s="13">
        <f>IF(AND(A13&gt;=$M$24,A13&lt;=$M$25),24*(H13-'No DST'!G13),0)</f>
        <v>0</v>
      </c>
      <c r="K13" s="5" t="s">
        <v>3</v>
      </c>
      <c r="L13" s="12">
        <f>IF(Interface!B28="",Interface!$C$5,Interface!B28)</f>
        <v>0.270833333333331</v>
      </c>
      <c r="M13" s="12">
        <f>IF(Interface!C28="",Interface!$C$7,Interface!C28)</f>
        <v>0.95833333333332</v>
      </c>
      <c r="N13" s="8">
        <f>SUM($I$93:$I$122)</f>
        <v>0.5402777777777162</v>
      </c>
      <c r="O13" s="8">
        <f>SUM('No DST'!$H$93:$H$122)</f>
        <v>3.0298611111110425</v>
      </c>
      <c r="P13" s="14">
        <f t="shared" si="6"/>
        <v>59.74999999999983</v>
      </c>
      <c r="Q13" s="13"/>
    </row>
    <row r="14" spans="1:17" ht="12.75">
      <c r="A14" s="6">
        <v>37999</v>
      </c>
      <c r="B14" s="7">
        <f>'Local settings'!B15</f>
        <v>0.34097222222222223</v>
      </c>
      <c r="C14" s="7">
        <f>'Local settings'!C15</f>
        <v>0.6777777777777777</v>
      </c>
      <c r="D14" s="8">
        <f t="shared" si="3"/>
        <v>0.33680555555555547</v>
      </c>
      <c r="E14" s="7">
        <f t="shared" si="0"/>
        <v>0.270833333333331</v>
      </c>
      <c r="F14" s="7">
        <f t="shared" si="1"/>
        <v>0.95833333333332</v>
      </c>
      <c r="G14" s="16">
        <f t="shared" si="2"/>
        <v>0.6874999999999891</v>
      </c>
      <c r="H14" s="8">
        <f t="shared" si="4"/>
        <v>0.33680555555555547</v>
      </c>
      <c r="I14" s="8">
        <f t="shared" si="5"/>
        <v>0</v>
      </c>
      <c r="J14" s="13">
        <f>IF(AND(A14&gt;=$M$24,A14&lt;=$M$25),24*(H14-'No DST'!G14),0)</f>
        <v>0</v>
      </c>
      <c r="K14" s="5" t="s">
        <v>4</v>
      </c>
      <c r="L14" s="12">
        <f>IF(Interface!B29="",Interface!$C$5,Interface!B29)</f>
        <v>0.270833333333331</v>
      </c>
      <c r="M14" s="12">
        <f>IF(Interface!C29="",Interface!$C$7,Interface!C29)</f>
        <v>0.95833333333332</v>
      </c>
      <c r="N14" s="8">
        <f>SUM($I$123:$I$153)</f>
        <v>1.7916666666665941</v>
      </c>
      <c r="O14" s="8">
        <f>SUM('No DST'!$H$123:$H$153)</f>
        <v>4.374999999999929</v>
      </c>
      <c r="P14" s="14">
        <f t="shared" si="6"/>
        <v>62.000000000000036</v>
      </c>
      <c r="Q14" s="13"/>
    </row>
    <row r="15" spans="1:17" ht="12.75">
      <c r="A15" s="6">
        <v>38000</v>
      </c>
      <c r="B15" s="7">
        <f>'Local settings'!B16</f>
        <v>0.34027777777777773</v>
      </c>
      <c r="C15" s="7">
        <f>'Local settings'!C16</f>
        <v>0.6791666666666667</v>
      </c>
      <c r="D15" s="8">
        <f t="shared" si="3"/>
        <v>0.33888888888888896</v>
      </c>
      <c r="E15" s="7">
        <f t="shared" si="0"/>
        <v>0.270833333333331</v>
      </c>
      <c r="F15" s="7">
        <f t="shared" si="1"/>
        <v>0.95833333333332</v>
      </c>
      <c r="G15" s="16">
        <f t="shared" si="2"/>
        <v>0.6874999999999891</v>
      </c>
      <c r="H15" s="8">
        <f t="shared" si="4"/>
        <v>0.33888888888888896</v>
      </c>
      <c r="I15" s="8">
        <f t="shared" si="5"/>
        <v>0</v>
      </c>
      <c r="J15" s="13">
        <f>IF(AND(A15&gt;=$M$24,A15&lt;=$M$25),24*(H15-'No DST'!G15),0)</f>
        <v>0</v>
      </c>
      <c r="K15" s="5" t="s">
        <v>5</v>
      </c>
      <c r="L15" s="12">
        <f>IF(Interface!B30="",Interface!$C$5,Interface!B30)</f>
        <v>0.270833333333331</v>
      </c>
      <c r="M15" s="12">
        <f>IF(Interface!C30="",Interface!$C$7,Interface!C30)</f>
        <v>0.95833333333332</v>
      </c>
      <c r="N15" s="8">
        <f>SUM($I$154:$I$183)</f>
        <v>2.247916666666597</v>
      </c>
      <c r="O15" s="8">
        <f>SUM('No DST'!$H$154:$H$183)</f>
        <v>4.747916666666599</v>
      </c>
      <c r="P15" s="14">
        <f t="shared" si="6"/>
        <v>60.00000000000006</v>
      </c>
      <c r="Q15" s="13"/>
    </row>
    <row r="16" spans="1:17" ht="12.75">
      <c r="A16" s="6">
        <v>38001</v>
      </c>
      <c r="B16" s="7">
        <f>'Local settings'!B17</f>
        <v>0.33958333333333335</v>
      </c>
      <c r="C16" s="7">
        <f>'Local settings'!C17</f>
        <v>0.6805555555555555</v>
      </c>
      <c r="D16" s="8">
        <f t="shared" si="3"/>
        <v>0.3409722222222221</v>
      </c>
      <c r="E16" s="7">
        <f t="shared" si="0"/>
        <v>0.270833333333331</v>
      </c>
      <c r="F16" s="7">
        <f t="shared" si="1"/>
        <v>0.95833333333332</v>
      </c>
      <c r="G16" s="16">
        <f t="shared" si="2"/>
        <v>0.6874999999999891</v>
      </c>
      <c r="H16" s="8">
        <f t="shared" si="4"/>
        <v>0.3409722222222221</v>
      </c>
      <c r="I16" s="8">
        <f t="shared" si="5"/>
        <v>0</v>
      </c>
      <c r="J16" s="13">
        <f>IF(AND(A16&gt;=$M$24,A16&lt;=$M$25),24*(H16-'No DST'!G16),0)</f>
        <v>0</v>
      </c>
      <c r="K16" s="5" t="s">
        <v>6</v>
      </c>
      <c r="L16" s="12">
        <f>IF(Interface!B31="",Interface!$C$5,Interface!B31)</f>
        <v>0.270833333333331</v>
      </c>
      <c r="M16" s="12">
        <f>IF(Interface!C31="",Interface!$C$7,Interface!C31)</f>
        <v>0.95833333333332</v>
      </c>
      <c r="N16" s="8">
        <f>SUM($I$184:$I$214)</f>
        <v>1.887499999999927</v>
      </c>
      <c r="O16" s="8">
        <f>SUM('No DST'!$H$184:$H$214)</f>
        <v>4.470833333333263</v>
      </c>
      <c r="P16" s="14">
        <f t="shared" si="6"/>
        <v>62.00000000000007</v>
      </c>
      <c r="Q16" s="13"/>
    </row>
    <row r="17" spans="1:17" ht="12.75">
      <c r="A17" s="6">
        <v>38002</v>
      </c>
      <c r="B17" s="7">
        <f>'Local settings'!B18</f>
        <v>0.33888888888888885</v>
      </c>
      <c r="C17" s="7">
        <f>'Local settings'!C18</f>
        <v>0.68125</v>
      </c>
      <c r="D17" s="8">
        <f t="shared" si="3"/>
        <v>0.34236111111111117</v>
      </c>
      <c r="E17" s="7">
        <f t="shared" si="0"/>
        <v>0.270833333333331</v>
      </c>
      <c r="F17" s="7">
        <f t="shared" si="1"/>
        <v>0.95833333333332</v>
      </c>
      <c r="G17" s="16">
        <f t="shared" si="2"/>
        <v>0.6874999999999891</v>
      </c>
      <c r="H17" s="8">
        <f t="shared" si="4"/>
        <v>0.34236111111111117</v>
      </c>
      <c r="I17" s="8">
        <f t="shared" si="5"/>
        <v>0</v>
      </c>
      <c r="J17" s="13">
        <f>IF(AND(A17&gt;=$M$24,A17&lt;=$M$25),24*(H17-'No DST'!G17),0)</f>
        <v>0</v>
      </c>
      <c r="K17" s="5" t="s">
        <v>7</v>
      </c>
      <c r="L17" s="12">
        <f>IF(Interface!B32="",Interface!$C$5,Interface!B32)</f>
        <v>0.270833333333331</v>
      </c>
      <c r="M17" s="12">
        <f>IF(Interface!C32="",Interface!$C$7,Interface!C32)</f>
        <v>0.95833333333332</v>
      </c>
      <c r="N17" s="8">
        <f>SUM($I$215:$I$245)</f>
        <v>0.8749999999999268</v>
      </c>
      <c r="O17" s="8">
        <f>SUM('No DST'!$H$215:$H$245)</f>
        <v>3.458333333333263</v>
      </c>
      <c r="P17" s="14">
        <f t="shared" si="6"/>
        <v>62.00000000000007</v>
      </c>
      <c r="Q17" s="13"/>
    </row>
    <row r="18" spans="1:17" ht="12.75">
      <c r="A18" s="6">
        <v>38003</v>
      </c>
      <c r="B18" s="7">
        <f>'Local settings'!B19</f>
        <v>0.33819444444444446</v>
      </c>
      <c r="C18" s="7">
        <f>'Local settings'!C19</f>
        <v>0.6826388888888889</v>
      </c>
      <c r="D18" s="8">
        <f t="shared" si="3"/>
        <v>0.34444444444444444</v>
      </c>
      <c r="E18" s="7">
        <f t="shared" si="0"/>
        <v>0.270833333333331</v>
      </c>
      <c r="F18" s="7">
        <f t="shared" si="1"/>
        <v>0.95833333333332</v>
      </c>
      <c r="G18" s="16">
        <f t="shared" si="2"/>
        <v>0.6874999999999891</v>
      </c>
      <c r="H18" s="8">
        <f t="shared" si="4"/>
        <v>0.34444444444444444</v>
      </c>
      <c r="I18" s="8">
        <f t="shared" si="5"/>
        <v>0</v>
      </c>
      <c r="J18" s="13">
        <f>IF(AND(A18&gt;=$M$24,A18&lt;=$M$25),24*(H18-'No DST'!G18),0)</f>
        <v>0</v>
      </c>
      <c r="K18" s="5" t="s">
        <v>8</v>
      </c>
      <c r="L18" s="12">
        <f>IF(Interface!B33="",Interface!$C$5,Interface!B33)</f>
        <v>0.270833333333331</v>
      </c>
      <c r="M18" s="12">
        <f>IF(Interface!C33="",Interface!$C$7,Interface!C33)</f>
        <v>0.95833333333332</v>
      </c>
      <c r="N18" s="8">
        <f>SUM($I$246:$I$275)</f>
        <v>0.04444444444442541</v>
      </c>
      <c r="O18" s="8">
        <f>SUM('No DST'!$H$246:$H$275)</f>
        <v>2.2812499999999316</v>
      </c>
      <c r="P18" s="14">
        <f t="shared" si="6"/>
        <v>53.68333333333214</v>
      </c>
      <c r="Q18" s="13"/>
    </row>
    <row r="19" spans="1:17" ht="12.75">
      <c r="A19" s="6">
        <v>38004</v>
      </c>
      <c r="B19" s="7">
        <f>'Local settings'!B20</f>
        <v>0.3375</v>
      </c>
      <c r="C19" s="7">
        <f>'Local settings'!C20</f>
        <v>0.6840277777777778</v>
      </c>
      <c r="D19" s="8">
        <f t="shared" si="3"/>
        <v>0.34652777777777777</v>
      </c>
      <c r="E19" s="7">
        <f t="shared" si="0"/>
        <v>0.270833333333331</v>
      </c>
      <c r="F19" s="7">
        <f t="shared" si="1"/>
        <v>0.95833333333332</v>
      </c>
      <c r="G19" s="16">
        <f t="shared" si="2"/>
        <v>0.6874999999999891</v>
      </c>
      <c r="H19" s="8">
        <f t="shared" si="4"/>
        <v>0.34652777777777777</v>
      </c>
      <c r="I19" s="8">
        <f t="shared" si="5"/>
        <v>0</v>
      </c>
      <c r="J19" s="13">
        <f>IF(AND(A19&gt;=$M$24,A19&lt;=$M$25),24*(H19-'No DST'!G19),0)</f>
        <v>0</v>
      </c>
      <c r="K19" s="5" t="s">
        <v>9</v>
      </c>
      <c r="L19" s="12">
        <f>IF(Interface!B34="",Interface!$C$5,Interface!B34)</f>
        <v>0.270833333333331</v>
      </c>
      <c r="M19" s="12">
        <f>IF(Interface!C34="",Interface!$C$7,Interface!C34)</f>
        <v>0.95833333333332</v>
      </c>
      <c r="N19" s="8">
        <f>SUM($I$276:$I$306)</f>
        <v>0</v>
      </c>
      <c r="O19" s="8">
        <f>SUM('No DST'!$H$276:$H$306)</f>
        <v>1.1076388888888298</v>
      </c>
      <c r="P19" s="14">
        <f t="shared" si="6"/>
        <v>26.583333333331915</v>
      </c>
      <c r="Q19" s="13"/>
    </row>
    <row r="20" spans="1:17" ht="12.75">
      <c r="A20" s="6">
        <v>38005</v>
      </c>
      <c r="B20" s="7">
        <f>'Local settings'!B21</f>
        <v>0.3368055555555556</v>
      </c>
      <c r="C20" s="7">
        <f>'Local settings'!C21</f>
        <v>0.6847222222222222</v>
      </c>
      <c r="D20" s="8">
        <f t="shared" si="3"/>
        <v>0.34791666666666665</v>
      </c>
      <c r="E20" s="7">
        <f t="shared" si="0"/>
        <v>0.270833333333331</v>
      </c>
      <c r="F20" s="7">
        <f t="shared" si="1"/>
        <v>0.95833333333332</v>
      </c>
      <c r="G20" s="16">
        <f t="shared" si="2"/>
        <v>0.6874999999999891</v>
      </c>
      <c r="H20" s="8">
        <f t="shared" si="4"/>
        <v>0.34791666666666665</v>
      </c>
      <c r="I20" s="8">
        <f t="shared" si="5"/>
        <v>0</v>
      </c>
      <c r="J20" s="13">
        <f>IF(AND(A20&gt;=$M$24,A20&lt;=$M$25),24*(H20-'No DST'!G20),0)</f>
        <v>0</v>
      </c>
      <c r="K20" s="5" t="s">
        <v>10</v>
      </c>
      <c r="L20" s="12">
        <f>IF(Interface!B35="",Interface!$C$5,Interface!B35)</f>
        <v>0.270833333333331</v>
      </c>
      <c r="M20" s="12">
        <f>IF(Interface!C35="",Interface!$C$7,Interface!C35)</f>
        <v>0.95833333333332</v>
      </c>
      <c r="N20" s="8">
        <f>SUM($I$307:$I$336)</f>
        <v>0</v>
      </c>
      <c r="O20" s="8">
        <f>SUM('No DST'!$H$307:$H$336)</f>
        <v>0</v>
      </c>
      <c r="P20" s="14">
        <f t="shared" si="6"/>
        <v>0</v>
      </c>
      <c r="Q20" s="13"/>
    </row>
    <row r="21" spans="1:17" ht="12.75">
      <c r="A21" s="6">
        <v>38006</v>
      </c>
      <c r="B21" s="7">
        <f>'Local settings'!B22</f>
        <v>0.3361111111111111</v>
      </c>
      <c r="C21" s="7">
        <f>'Local settings'!C22</f>
        <v>0.686111111111111</v>
      </c>
      <c r="D21" s="8">
        <f t="shared" si="3"/>
        <v>0.3499999999999999</v>
      </c>
      <c r="E21" s="7">
        <f t="shared" si="0"/>
        <v>0.270833333333331</v>
      </c>
      <c r="F21" s="7">
        <f t="shared" si="1"/>
        <v>0.95833333333332</v>
      </c>
      <c r="G21" s="16">
        <f t="shared" si="2"/>
        <v>0.6874999999999891</v>
      </c>
      <c r="H21" s="8">
        <f t="shared" si="4"/>
        <v>0.3499999999999999</v>
      </c>
      <c r="I21" s="8">
        <f t="shared" si="5"/>
        <v>0</v>
      </c>
      <c r="J21" s="13">
        <f>IF(AND(A21&gt;=$M$24,A21&lt;=$M$25),24*(H21-'No DST'!G21),0)</f>
        <v>0</v>
      </c>
      <c r="K21" s="5" t="s">
        <v>11</v>
      </c>
      <c r="L21" s="12">
        <f>IF(Interface!B36="",Interface!$C$5,Interface!B36)</f>
        <v>0.270833333333331</v>
      </c>
      <c r="M21" s="12">
        <f>IF(Interface!C36="",Interface!$C$7,Interface!C36)</f>
        <v>0.95833333333332</v>
      </c>
      <c r="N21" s="8">
        <f>SUM($I$337:$I$367)</f>
        <v>0</v>
      </c>
      <c r="O21" s="8">
        <f>SUM('No DST'!$H$337:$H$367)</f>
        <v>0</v>
      </c>
      <c r="P21" s="14">
        <f t="shared" si="6"/>
        <v>0</v>
      </c>
      <c r="Q21" s="13"/>
    </row>
    <row r="22" spans="1:10" ht="12.75">
      <c r="A22" s="6">
        <v>38007</v>
      </c>
      <c r="B22" s="7">
        <f>'Local settings'!B23</f>
        <v>0.3354166666666667</v>
      </c>
      <c r="C22" s="7">
        <f>'Local settings'!C23</f>
        <v>0.6875</v>
      </c>
      <c r="D22" s="8">
        <f t="shared" si="3"/>
        <v>0.3520833333333333</v>
      </c>
      <c r="E22" s="7">
        <f t="shared" si="0"/>
        <v>0.270833333333331</v>
      </c>
      <c r="F22" s="7">
        <f t="shared" si="1"/>
        <v>0.95833333333332</v>
      </c>
      <c r="G22" s="16">
        <f t="shared" si="2"/>
        <v>0.6874999999999891</v>
      </c>
      <c r="H22" s="8">
        <f t="shared" si="4"/>
        <v>0.3520833333333333</v>
      </c>
      <c r="I22" s="8">
        <f t="shared" si="5"/>
        <v>0</v>
      </c>
      <c r="J22" s="13">
        <f>IF(AND(A22&gt;=$M$24,A22&lt;=$M$25),24*(H22-'No DST'!G22),0)</f>
        <v>0</v>
      </c>
    </row>
    <row r="23" spans="1:12" ht="12.75">
      <c r="A23" s="6">
        <v>38008</v>
      </c>
      <c r="B23" s="7">
        <f>'Local settings'!B24</f>
        <v>0.3347222222222222</v>
      </c>
      <c r="C23" s="7">
        <f>'Local settings'!C24</f>
        <v>0.6881944444444444</v>
      </c>
      <c r="D23" s="8">
        <f t="shared" si="3"/>
        <v>0.35347222222222224</v>
      </c>
      <c r="E23" s="7">
        <f t="shared" si="0"/>
        <v>0.270833333333331</v>
      </c>
      <c r="F23" s="7">
        <f t="shared" si="1"/>
        <v>0.95833333333332</v>
      </c>
      <c r="G23" s="16">
        <f t="shared" si="2"/>
        <v>0.6874999999999891</v>
      </c>
      <c r="H23" s="8">
        <f t="shared" si="4"/>
        <v>0.35347222222222224</v>
      </c>
      <c r="I23" s="8">
        <f t="shared" si="5"/>
        <v>0</v>
      </c>
      <c r="J23" s="13">
        <f>IF(AND(A23&gt;=$M$24,A23&lt;=$M$25),24*(H23-'No DST'!G23),0)</f>
        <v>0</v>
      </c>
      <c r="L23" s="10" t="s">
        <v>49</v>
      </c>
    </row>
    <row r="24" spans="1:14" ht="12.75">
      <c r="A24" s="6">
        <v>38009</v>
      </c>
      <c r="B24" s="7">
        <f>'Local settings'!B25</f>
        <v>0.3333333333333333</v>
      </c>
      <c r="C24" s="7">
        <f>'Local settings'!C25</f>
        <v>0.6895833333333333</v>
      </c>
      <c r="D24" s="8">
        <f t="shared" si="3"/>
        <v>0.35625</v>
      </c>
      <c r="E24" s="7">
        <f t="shared" si="0"/>
        <v>0.270833333333331</v>
      </c>
      <c r="F24" s="7">
        <f t="shared" si="1"/>
        <v>0.95833333333332</v>
      </c>
      <c r="G24" s="16">
        <f t="shared" si="2"/>
        <v>0.6874999999999891</v>
      </c>
      <c r="H24" s="8">
        <f t="shared" si="4"/>
        <v>0.35625</v>
      </c>
      <c r="I24" s="8">
        <f t="shared" si="5"/>
        <v>0</v>
      </c>
      <c r="J24" s="13">
        <f>IF(AND(A24&gt;=$M$24,A24&lt;=$M$25),24*(H24-'No DST'!G24),0)</f>
        <v>0</v>
      </c>
      <c r="L24" s="5" t="s">
        <v>50</v>
      </c>
      <c r="M24" s="15">
        <f>Interface!B15</f>
        <v>0</v>
      </c>
      <c r="N24" s="13"/>
    </row>
    <row r="25" spans="1:14" ht="12.75">
      <c r="A25" s="6">
        <v>38010</v>
      </c>
      <c r="B25" s="7">
        <f>'Local settings'!B26</f>
        <v>0.3326388888888889</v>
      </c>
      <c r="C25" s="7">
        <f>'Local settings'!C26</f>
        <v>0.6909722222222222</v>
      </c>
      <c r="D25" s="8">
        <f t="shared" si="3"/>
        <v>0.35833333333333334</v>
      </c>
      <c r="E25" s="7">
        <f t="shared" si="0"/>
        <v>0.270833333333331</v>
      </c>
      <c r="F25" s="7">
        <f t="shared" si="1"/>
        <v>0.95833333333332</v>
      </c>
      <c r="G25" s="16">
        <f t="shared" si="2"/>
        <v>0.6874999999999891</v>
      </c>
      <c r="H25" s="8">
        <f t="shared" si="4"/>
        <v>0.35833333333333334</v>
      </c>
      <c r="I25" s="8">
        <f t="shared" si="5"/>
        <v>0</v>
      </c>
      <c r="J25" s="13">
        <f>IF(AND(A25&gt;=$M$24,A25&lt;=$M$25),24*(H25-'No DST'!G25),0)</f>
        <v>0</v>
      </c>
      <c r="L25" s="5" t="s">
        <v>51</v>
      </c>
      <c r="M25" s="15">
        <f>Interface!D15</f>
        <v>0</v>
      </c>
      <c r="N25" s="13"/>
    </row>
    <row r="26" spans="1:14" ht="12.75">
      <c r="A26" s="6">
        <v>38011</v>
      </c>
      <c r="B26" s="7">
        <f>'Local settings'!B27</f>
        <v>0.33194444444444443</v>
      </c>
      <c r="C26" s="7">
        <f>'Local settings'!C27</f>
        <v>0.6923611111111111</v>
      </c>
      <c r="D26" s="8">
        <f t="shared" si="3"/>
        <v>0.36041666666666666</v>
      </c>
      <c r="E26" s="7">
        <f t="shared" si="0"/>
        <v>0.270833333333331</v>
      </c>
      <c r="F26" s="7">
        <f t="shared" si="1"/>
        <v>0.95833333333332</v>
      </c>
      <c r="G26" s="16">
        <f t="shared" si="2"/>
        <v>0.6874999999999891</v>
      </c>
      <c r="H26" s="8">
        <f t="shared" si="4"/>
        <v>0.36041666666666666</v>
      </c>
      <c r="I26" s="8">
        <f t="shared" si="5"/>
        <v>0</v>
      </c>
      <c r="J26" s="13">
        <f>IF(AND(A26&gt;=$M$24,A26&lt;=$M$25),24*(H26-'No DST'!G26),0)</f>
        <v>0</v>
      </c>
      <c r="L26" s="5" t="s">
        <v>52</v>
      </c>
      <c r="M26" s="13">
        <f>ROUND(SUM(J2:J367),2)</f>
        <v>0</v>
      </c>
      <c r="N26" s="5" t="str">
        <f>IF(M24&gt;M25,"Check dates",IF(ROUND(M26,0)=M26,"","About ")&amp;IF(ROUND(ABS(M26),0)=0,"No",ROUND(ABS(M26),0))&amp;" hours "&amp;IF(M26&lt;0,"lost","saved")&amp;IF(ROUND(M26,0)=M26,""," ("&amp;TEXT(ABS(M26)/24,"[h]:mm")&amp;")"))</f>
        <v>No hours saved</v>
      </c>
    </row>
    <row r="27" spans="1:13" ht="12.75">
      <c r="A27" s="6">
        <v>38012</v>
      </c>
      <c r="B27" s="7">
        <f>'Local settings'!B28</f>
        <v>0.33055555555555555</v>
      </c>
      <c r="C27" s="7">
        <f>'Local settings'!C28</f>
        <v>0.69375</v>
      </c>
      <c r="D27" s="8">
        <f t="shared" si="3"/>
        <v>0.36319444444444443</v>
      </c>
      <c r="E27" s="7">
        <f t="shared" si="0"/>
        <v>0.270833333333331</v>
      </c>
      <c r="F27" s="7">
        <f t="shared" si="1"/>
        <v>0.95833333333332</v>
      </c>
      <c r="G27" s="16">
        <f t="shared" si="2"/>
        <v>0.6874999999999891</v>
      </c>
      <c r="H27" s="8">
        <f t="shared" si="4"/>
        <v>0.36319444444444443</v>
      </c>
      <c r="I27" s="8">
        <f t="shared" si="5"/>
        <v>0</v>
      </c>
      <c r="J27" s="13">
        <f>IF(AND(A27&gt;=$M$24,A27&lt;=$M$25),24*(H27-'No DST'!G27),0)</f>
        <v>0</v>
      </c>
      <c r="M27" s="5" t="s">
        <v>54</v>
      </c>
    </row>
    <row r="28" spans="1:19" ht="12.75">
      <c r="A28" s="6">
        <v>38013</v>
      </c>
      <c r="B28" s="7">
        <f>'Local settings'!B29</f>
        <v>0.3298611111111111</v>
      </c>
      <c r="C28" s="7">
        <f>'Local settings'!C29</f>
        <v>0.6944444444444445</v>
      </c>
      <c r="D28" s="8">
        <f t="shared" si="3"/>
        <v>0.3645833333333334</v>
      </c>
      <c r="E28" s="7">
        <f t="shared" si="0"/>
        <v>0.270833333333331</v>
      </c>
      <c r="F28" s="7">
        <f t="shared" si="1"/>
        <v>0.95833333333332</v>
      </c>
      <c r="G28" s="16">
        <f t="shared" si="2"/>
        <v>0.6874999999999891</v>
      </c>
      <c r="H28" s="8">
        <f t="shared" si="4"/>
        <v>0.3645833333333334</v>
      </c>
      <c r="I28" s="8">
        <f t="shared" si="5"/>
        <v>0</v>
      </c>
      <c r="J28" s="13">
        <f>IF(AND(A28&gt;=$M$24,A28&lt;=$M$25),24*(H28-'No DST'!G28),0)</f>
        <v>0</v>
      </c>
      <c r="L28" s="5" t="s">
        <v>25</v>
      </c>
      <c r="M28" s="14">
        <f>SUM(D2:D367)*24</f>
        <v>4491.883333333333</v>
      </c>
      <c r="N28" s="5" t="s">
        <v>66</v>
      </c>
      <c r="O28" s="14">
        <f>IF(N28=CONCATENATE(Interface!$F$6,Interface!$H$6),IF(Interface!$G$8="Hours",M28,M28/24),0)</f>
        <v>0</v>
      </c>
      <c r="Q28" s="5" t="s">
        <v>27</v>
      </c>
      <c r="R28" s="14">
        <f>N51</f>
        <v>0</v>
      </c>
      <c r="S28" s="14">
        <f>IF(Interface!$G$11=DST!Q28,DST!R28,0)</f>
        <v>0</v>
      </c>
    </row>
    <row r="29" spans="1:19" ht="12.75">
      <c r="A29" s="6">
        <v>38014</v>
      </c>
      <c r="B29" s="7">
        <f>'Local settings'!B30</f>
        <v>0.32916666666666666</v>
      </c>
      <c r="C29" s="7">
        <f>'Local settings'!C30</f>
        <v>0.6958333333333333</v>
      </c>
      <c r="D29" s="8">
        <f t="shared" si="3"/>
        <v>0.36666666666666664</v>
      </c>
      <c r="E29" s="7">
        <f t="shared" si="0"/>
        <v>0.270833333333331</v>
      </c>
      <c r="F29" s="7">
        <f t="shared" si="1"/>
        <v>0.95833333333332</v>
      </c>
      <c r="G29" s="16">
        <f t="shared" si="2"/>
        <v>0.6874999999999891</v>
      </c>
      <c r="H29" s="8">
        <f t="shared" si="4"/>
        <v>0.36666666666666664</v>
      </c>
      <c r="I29" s="8">
        <f t="shared" si="5"/>
        <v>0</v>
      </c>
      <c r="J29" s="13">
        <f>IF(AND(A29&gt;=$M$24,A29&lt;=$M$25),24*(H29-'No DST'!G29),0)</f>
        <v>0</v>
      </c>
      <c r="L29" s="5" t="s">
        <v>53</v>
      </c>
      <c r="M29" s="14">
        <f>SUM(G2:G367)*24</f>
        <v>6038.999999999941</v>
      </c>
      <c r="N29" s="5" t="s">
        <v>67</v>
      </c>
      <c r="O29" s="14">
        <f>IF(N29=CONCATENATE(Interface!$F$6,Interface!$H$6),IF(Interface!$G$8="Hours",M29,M29/24),0)</f>
        <v>0</v>
      </c>
      <c r="Q29" s="5" t="s">
        <v>28</v>
      </c>
      <c r="R29" s="14">
        <f>P51</f>
        <v>0</v>
      </c>
      <c r="S29" s="14">
        <f>IF(Interface!$G$11=DST!Q29,DST!R29,0)</f>
        <v>0</v>
      </c>
    </row>
    <row r="30" spans="1:19" ht="12.75">
      <c r="A30" s="6">
        <v>38015</v>
      </c>
      <c r="B30" s="7">
        <f>'Local settings'!B31</f>
        <v>0.3277777777777778</v>
      </c>
      <c r="C30" s="7">
        <f>'Local settings'!C31</f>
        <v>0.6972222222222223</v>
      </c>
      <c r="D30" s="8">
        <f t="shared" si="3"/>
        <v>0.3694444444444445</v>
      </c>
      <c r="E30" s="7">
        <f t="shared" si="0"/>
        <v>0.270833333333331</v>
      </c>
      <c r="F30" s="7">
        <f t="shared" si="1"/>
        <v>0.95833333333332</v>
      </c>
      <c r="G30" s="16">
        <f t="shared" si="2"/>
        <v>0.6874999999999891</v>
      </c>
      <c r="H30" s="8">
        <f t="shared" si="4"/>
        <v>0.3694444444444445</v>
      </c>
      <c r="I30" s="8">
        <f t="shared" si="5"/>
        <v>0</v>
      </c>
      <c r="J30" s="13">
        <f>IF(AND(A30&gt;=$M$24,A30&lt;=$M$25),24*(H30-'No DST'!G30),0)</f>
        <v>0</v>
      </c>
      <c r="L30" s="5" t="s">
        <v>78</v>
      </c>
      <c r="M30" s="14">
        <f>SUM(H2:H367)*24</f>
        <v>4306.116666666677</v>
      </c>
      <c r="N30" s="5" t="s">
        <v>68</v>
      </c>
      <c r="O30" s="14">
        <f>IF(N30=CONCATENATE(Interface!$F$6,Interface!$H$6),IF(Interface!$G$8="Hours",M30,M30/24),0)</f>
        <v>0</v>
      </c>
      <c r="Q30" s="5" t="s">
        <v>29</v>
      </c>
      <c r="R30" s="14">
        <f>R51</f>
        <v>0.35347222222217073</v>
      </c>
      <c r="S30" s="14">
        <f>IF(Interface!$G$11=DST!Q30,DST!R30,0)</f>
        <v>0</v>
      </c>
    </row>
    <row r="31" spans="1:19" ht="12.75">
      <c r="A31" s="6">
        <v>38016</v>
      </c>
      <c r="B31" s="7">
        <f>'Local settings'!B32</f>
        <v>0.32708333333333334</v>
      </c>
      <c r="C31" s="7">
        <f>'Local settings'!C32</f>
        <v>0.6986111111111111</v>
      </c>
      <c r="D31" s="8">
        <f t="shared" si="3"/>
        <v>0.37152777777777773</v>
      </c>
      <c r="E31" s="7">
        <f t="shared" si="0"/>
        <v>0.270833333333331</v>
      </c>
      <c r="F31" s="7">
        <f t="shared" si="1"/>
        <v>0.95833333333332</v>
      </c>
      <c r="G31" s="16">
        <f t="shared" si="2"/>
        <v>0.6874999999999891</v>
      </c>
      <c r="H31" s="8">
        <f t="shared" si="4"/>
        <v>0.37152777777777773</v>
      </c>
      <c r="I31" s="8">
        <f t="shared" si="5"/>
        <v>0</v>
      </c>
      <c r="J31" s="13">
        <f>IF(AND(A31&gt;=$M$24,A31&lt;=$M$25),24*(H31-'No DST'!G31),0)</f>
        <v>0</v>
      </c>
      <c r="L31" s="5" t="s">
        <v>79</v>
      </c>
      <c r="M31" s="14">
        <f>M28-M30</f>
        <v>185.76666666665642</v>
      </c>
      <c r="N31" s="5" t="s">
        <v>69</v>
      </c>
      <c r="O31" s="14">
        <f>IF(N31=CONCATENATE(Interface!$F$6,Interface!$H$6),IF(Interface!$G$8="Hours",M31,M31/24),0)</f>
        <v>7.740277777777351</v>
      </c>
      <c r="Q31" s="5" t="s">
        <v>30</v>
      </c>
      <c r="R31" s="14">
        <f>T51</f>
        <v>0.5402777777777175</v>
      </c>
      <c r="S31" s="14">
        <f>IF(Interface!$G$11=DST!Q31,DST!R31,0)</f>
        <v>0</v>
      </c>
    </row>
    <row r="32" spans="1:19" ht="12.75">
      <c r="A32" s="6">
        <v>38017</v>
      </c>
      <c r="B32" s="7">
        <f>'Local settings'!B33</f>
        <v>0.32569444444444445</v>
      </c>
      <c r="C32" s="7">
        <f>'Local settings'!C33</f>
        <v>0.7</v>
      </c>
      <c r="D32" s="8">
        <f t="shared" si="3"/>
        <v>0.3743055555555555</v>
      </c>
      <c r="E32" s="7">
        <f t="shared" si="0"/>
        <v>0.270833333333331</v>
      </c>
      <c r="F32" s="7">
        <f t="shared" si="1"/>
        <v>0.95833333333332</v>
      </c>
      <c r="G32" s="16">
        <f t="shared" si="2"/>
        <v>0.6874999999999891</v>
      </c>
      <c r="H32" s="8">
        <f t="shared" si="4"/>
        <v>0.3743055555555555</v>
      </c>
      <c r="I32" s="8">
        <f t="shared" si="5"/>
        <v>0</v>
      </c>
      <c r="J32" s="13">
        <f>IF(AND(A32&gt;=$M$24,A32&lt;=$M$25),24*(H32-'No DST'!G32),0)</f>
        <v>0</v>
      </c>
      <c r="K32" s="8"/>
      <c r="L32" s="5" t="s">
        <v>80</v>
      </c>
      <c r="M32" s="14">
        <f>M29-M30</f>
        <v>1732.883333333264</v>
      </c>
      <c r="N32" s="5" t="s">
        <v>70</v>
      </c>
      <c r="O32" s="14">
        <f>IF(N32=CONCATENATE(Interface!$F$6,Interface!$H$6),IF(Interface!$G$8="Hours",M32,M32/24),0)</f>
        <v>0</v>
      </c>
      <c r="Q32" s="5" t="s">
        <v>4</v>
      </c>
      <c r="R32" s="14">
        <f>V51</f>
        <v>1.791666666666598</v>
      </c>
      <c r="S32" s="14">
        <f>IF(Interface!$G$11=DST!Q32,DST!R32,0)</f>
        <v>0</v>
      </c>
    </row>
    <row r="33" spans="1:19" ht="12.75">
      <c r="A33" s="6">
        <v>38018</v>
      </c>
      <c r="B33" s="7">
        <f>'Local settings'!B34</f>
        <v>0.32430555555555557</v>
      </c>
      <c r="C33" s="7">
        <f>'Local settings'!C34</f>
        <v>0.7013888888888888</v>
      </c>
      <c r="D33" s="8">
        <f t="shared" si="3"/>
        <v>0.37708333333333327</v>
      </c>
      <c r="E33" s="7">
        <f aca="true" t="shared" si="7" ref="E33:E61">$L$11</f>
        <v>0.270833333333331</v>
      </c>
      <c r="F33" s="7">
        <f aca="true" t="shared" si="8" ref="F33:F61">$M$11</f>
        <v>0.95833333333332</v>
      </c>
      <c r="G33" s="16">
        <f t="shared" si="2"/>
        <v>0.6874999999999891</v>
      </c>
      <c r="H33" s="8">
        <f t="shared" si="4"/>
        <v>0.37708333333333327</v>
      </c>
      <c r="I33" s="8">
        <f t="shared" si="5"/>
        <v>0</v>
      </c>
      <c r="J33" s="13">
        <f>IF(AND(A33&gt;=$M$24,A33&lt;=$M$25),24*(H33-'No DST'!G33),0)</f>
        <v>0</v>
      </c>
      <c r="L33" s="5" t="s">
        <v>81</v>
      </c>
      <c r="M33" s="14">
        <f>8760-M29-M31</f>
        <v>2535.2333333334027</v>
      </c>
      <c r="N33" s="5" t="s">
        <v>71</v>
      </c>
      <c r="O33" s="14">
        <f>IF(N33=CONCATENATE(Interface!$F$6,Interface!$H$6),IF(Interface!$G$8="Hours",M33,M33/24),0)</f>
        <v>0</v>
      </c>
      <c r="Q33" s="5" t="s">
        <v>31</v>
      </c>
      <c r="R33" s="14">
        <f>X51</f>
        <v>2.2479166666665904</v>
      </c>
      <c r="S33" s="14">
        <f>IF(Interface!$G$11=DST!Q33,DST!R33,0)</f>
        <v>0</v>
      </c>
    </row>
    <row r="34" spans="1:19" ht="12.75">
      <c r="A34" s="6">
        <v>38019</v>
      </c>
      <c r="B34" s="7">
        <f>'Local settings'!B35</f>
        <v>0.3236111111111111</v>
      </c>
      <c r="C34" s="7">
        <f>'Local settings'!C35</f>
        <v>0.7027777777777778</v>
      </c>
      <c r="D34" s="8">
        <f t="shared" si="3"/>
        <v>0.3791666666666667</v>
      </c>
      <c r="E34" s="7">
        <f t="shared" si="7"/>
        <v>0.270833333333331</v>
      </c>
      <c r="F34" s="7">
        <f t="shared" si="8"/>
        <v>0.95833333333332</v>
      </c>
      <c r="G34" s="16">
        <f t="shared" si="2"/>
        <v>0.6874999999999891</v>
      </c>
      <c r="H34" s="8">
        <f t="shared" si="4"/>
        <v>0.3791666666666667</v>
      </c>
      <c r="I34" s="8">
        <f t="shared" si="5"/>
        <v>0</v>
      </c>
      <c r="J34" s="13">
        <f>IF(AND(A34&gt;=$M$24,A34&lt;=$M$25),24*(H34-'No DST'!G34),0)</f>
        <v>0</v>
      </c>
      <c r="L34" s="5" t="s">
        <v>59</v>
      </c>
      <c r="M34" s="14">
        <f>8760-M29</f>
        <v>2721.000000000059</v>
      </c>
      <c r="N34" s="5" t="s">
        <v>72</v>
      </c>
      <c r="O34" s="14">
        <f>IF(N34=CONCATENATE(Interface!$F$6,Interface!$H$6),IF(Interface!$G$8="Hours",M34,M34/24),0)</f>
        <v>0</v>
      </c>
      <c r="Q34" s="5" t="s">
        <v>32</v>
      </c>
      <c r="R34" s="14">
        <f>Z51</f>
        <v>1.8874999999999293</v>
      </c>
      <c r="S34" s="14">
        <f>IF(Interface!$G$11=DST!Q34,DST!R34,0)</f>
        <v>0</v>
      </c>
    </row>
    <row r="35" spans="1:19" ht="12.75">
      <c r="A35" s="6">
        <v>38020</v>
      </c>
      <c r="B35" s="7">
        <f>'Local settings'!B36</f>
        <v>0.32222222222222224</v>
      </c>
      <c r="C35" s="7">
        <f>'Local settings'!C36</f>
        <v>0.7041666666666666</v>
      </c>
      <c r="D35" s="8">
        <f t="shared" si="3"/>
        <v>0.38194444444444436</v>
      </c>
      <c r="E35" s="7">
        <f t="shared" si="7"/>
        <v>0.270833333333331</v>
      </c>
      <c r="F35" s="7">
        <f t="shared" si="8"/>
        <v>0.95833333333332</v>
      </c>
      <c r="G35" s="16">
        <f t="shared" si="2"/>
        <v>0.6874999999999891</v>
      </c>
      <c r="H35" s="8">
        <f t="shared" si="4"/>
        <v>0.38194444444444436</v>
      </c>
      <c r="I35" s="8">
        <f t="shared" si="5"/>
        <v>0</v>
      </c>
      <c r="J35" s="13">
        <f>IF(AND(A35&gt;=$M$24,A35&lt;=$M$25),24*(H35-'No DST'!G35),0)</f>
        <v>0</v>
      </c>
      <c r="L35" s="5" t="s">
        <v>58</v>
      </c>
      <c r="M35" s="14">
        <f>8760-M28</f>
        <v>4268.116666666667</v>
      </c>
      <c r="N35" s="5" t="s">
        <v>65</v>
      </c>
      <c r="O35" s="14">
        <f>IF(N35=CONCATENATE(Interface!$F$6,Interface!$H$6),IF(Interface!$G$8="Hours",M35,M35/24),0)</f>
        <v>0</v>
      </c>
      <c r="Q35" s="5" t="s">
        <v>33</v>
      </c>
      <c r="R35" s="14">
        <f>AB51</f>
        <v>0.8749999999999266</v>
      </c>
      <c r="S35" s="14">
        <f>IF(Interface!$G$11=DST!Q35,DST!R35,0)</f>
        <v>0</v>
      </c>
    </row>
    <row r="36" spans="1:19" ht="12.75">
      <c r="A36" s="6">
        <v>38021</v>
      </c>
      <c r="B36" s="7">
        <f>'Local settings'!B37</f>
        <v>0.32083333333333336</v>
      </c>
      <c r="C36" s="7">
        <f>'Local settings'!C37</f>
        <v>0.7055555555555556</v>
      </c>
      <c r="D36" s="8">
        <f t="shared" si="3"/>
        <v>0.38472222222222224</v>
      </c>
      <c r="E36" s="7">
        <f t="shared" si="7"/>
        <v>0.270833333333331</v>
      </c>
      <c r="F36" s="7">
        <f t="shared" si="8"/>
        <v>0.95833333333332</v>
      </c>
      <c r="G36" s="16">
        <f t="shared" si="2"/>
        <v>0.6874999999999891</v>
      </c>
      <c r="H36" s="8">
        <f t="shared" si="4"/>
        <v>0.38472222222222224</v>
      </c>
      <c r="I36" s="8">
        <f t="shared" si="5"/>
        <v>0</v>
      </c>
      <c r="J36" s="13">
        <f>IF(AND(A36&gt;=$M$24,A36&lt;=$M$25),24*(H36-'No DST'!G36),0)</f>
        <v>0</v>
      </c>
      <c r="L36" s="5" t="s">
        <v>60</v>
      </c>
      <c r="M36" s="5">
        <v>8760</v>
      </c>
      <c r="N36" s="5" t="s">
        <v>64</v>
      </c>
      <c r="O36" s="14">
        <f>IF(N36=CONCATENATE(Interface!$F$6,Interface!$H$6),IF(Interface!$G$8="Hours",M36,M36/24),0)</f>
        <v>0</v>
      </c>
      <c r="Q36" s="5" t="s">
        <v>34</v>
      </c>
      <c r="R36" s="14">
        <f>AD51</f>
        <v>0.044444444444425336</v>
      </c>
      <c r="S36" s="14">
        <f>IF(Interface!$G$11=DST!Q36,DST!R36,0)</f>
        <v>0</v>
      </c>
    </row>
    <row r="37" spans="1:19" ht="12.75">
      <c r="A37" s="6">
        <v>38022</v>
      </c>
      <c r="B37" s="7">
        <f>'Local settings'!B38</f>
        <v>0.3201388888888889</v>
      </c>
      <c r="C37" s="7">
        <f>'Local settings'!C38</f>
        <v>0.70625</v>
      </c>
      <c r="D37" s="8">
        <f t="shared" si="3"/>
        <v>0.3861111111111111</v>
      </c>
      <c r="E37" s="7">
        <f t="shared" si="7"/>
        <v>0.270833333333331</v>
      </c>
      <c r="F37" s="7">
        <f t="shared" si="8"/>
        <v>0.95833333333332</v>
      </c>
      <c r="G37" s="16">
        <f t="shared" si="2"/>
        <v>0.6874999999999891</v>
      </c>
      <c r="H37" s="8">
        <f t="shared" si="4"/>
        <v>0.3861111111111111</v>
      </c>
      <c r="I37" s="8">
        <f t="shared" si="5"/>
        <v>0</v>
      </c>
      <c r="J37" s="13">
        <f>IF(AND(A37&gt;=$M$24,A37&lt;=$M$25),24*(H37-'No DST'!G37),0)</f>
        <v>0</v>
      </c>
      <c r="O37" s="14">
        <f>SUM(O28:O36)</f>
        <v>7.740277777777351</v>
      </c>
      <c r="P37" s="14"/>
      <c r="Q37" s="5" t="s">
        <v>35</v>
      </c>
      <c r="R37" s="14">
        <f>AF51</f>
        <v>0</v>
      </c>
      <c r="S37" s="14">
        <f>IF(Interface!$G$11=DST!Q37,DST!R37,0)</f>
        <v>0</v>
      </c>
    </row>
    <row r="38" spans="1:19" ht="12.75">
      <c r="A38" s="6">
        <v>38023</v>
      </c>
      <c r="B38" s="7">
        <f>'Local settings'!B39</f>
        <v>0.31875</v>
      </c>
      <c r="C38" s="7">
        <f>'Local settings'!C39</f>
        <v>0.7076388888888889</v>
      </c>
      <c r="D38" s="8">
        <f t="shared" si="3"/>
        <v>0.38888888888888895</v>
      </c>
      <c r="E38" s="7">
        <f t="shared" si="7"/>
        <v>0.270833333333331</v>
      </c>
      <c r="F38" s="7">
        <f t="shared" si="8"/>
        <v>0.95833333333332</v>
      </c>
      <c r="G38" s="16">
        <f t="shared" si="2"/>
        <v>0.6874999999999891</v>
      </c>
      <c r="H38" s="8">
        <f t="shared" si="4"/>
        <v>0.38888888888888895</v>
      </c>
      <c r="I38" s="8">
        <f t="shared" si="5"/>
        <v>0</v>
      </c>
      <c r="J38" s="13">
        <f>IF(AND(A38&gt;=$M$24,A38&lt;=$M$25),24*(H38-'No DST'!G38),0)</f>
        <v>0</v>
      </c>
      <c r="N38" s="14">
        <f>IF(Interface!G11="Whole year",O37,O38)</f>
        <v>7.740277777777351</v>
      </c>
      <c r="O38" s="14">
        <f>SUM(S28:S39)</f>
        <v>0</v>
      </c>
      <c r="Q38" s="5" t="s">
        <v>36</v>
      </c>
      <c r="R38" s="14">
        <f>AH51</f>
        <v>0</v>
      </c>
      <c r="S38" s="14">
        <f>IF(Interface!$G$11=DST!Q38,DST!R38,0)</f>
        <v>0</v>
      </c>
    </row>
    <row r="39" spans="1:19" ht="12.75">
      <c r="A39" s="6">
        <v>38024</v>
      </c>
      <c r="B39" s="7">
        <f>'Local settings'!B40</f>
        <v>0.31736111111111115</v>
      </c>
      <c r="C39" s="7">
        <f>'Local settings'!C40</f>
        <v>0.7090277777777777</v>
      </c>
      <c r="D39" s="8">
        <f t="shared" si="3"/>
        <v>0.39166666666666655</v>
      </c>
      <c r="E39" s="7">
        <f t="shared" si="7"/>
        <v>0.270833333333331</v>
      </c>
      <c r="F39" s="7">
        <f t="shared" si="8"/>
        <v>0.95833333333332</v>
      </c>
      <c r="G39" s="16">
        <f t="shared" si="2"/>
        <v>0.6874999999999891</v>
      </c>
      <c r="H39" s="8">
        <f t="shared" si="4"/>
        <v>0.39166666666666655</v>
      </c>
      <c r="I39" s="8">
        <f t="shared" si="5"/>
        <v>0</v>
      </c>
      <c r="J39" s="13">
        <f>IF(AND(A39&gt;=$M$24,A39&lt;=$M$25),24*(H39-'No DST'!G39),0)</f>
        <v>0</v>
      </c>
      <c r="Q39" s="5" t="s">
        <v>37</v>
      </c>
      <c r="R39" s="14">
        <f>AJ51</f>
        <v>0</v>
      </c>
      <c r="S39" s="14">
        <f>IF(Interface!$G$11=DST!Q39,DST!R39,0)</f>
        <v>0</v>
      </c>
    </row>
    <row r="40" spans="1:19" ht="12.75">
      <c r="A40" s="6">
        <v>38025</v>
      </c>
      <c r="B40" s="7">
        <f>'Local settings'!B41</f>
        <v>0.3159722222222222</v>
      </c>
      <c r="C40" s="7">
        <f>'Local settings'!C41</f>
        <v>0.7104166666666667</v>
      </c>
      <c r="D40" s="8">
        <f t="shared" si="3"/>
        <v>0.3944444444444445</v>
      </c>
      <c r="E40" s="7">
        <f t="shared" si="7"/>
        <v>0.270833333333331</v>
      </c>
      <c r="F40" s="7">
        <f t="shared" si="8"/>
        <v>0.95833333333332</v>
      </c>
      <c r="G40" s="16">
        <f t="shared" si="2"/>
        <v>0.6874999999999891</v>
      </c>
      <c r="H40" s="8">
        <f t="shared" si="4"/>
        <v>0.3944444444444445</v>
      </c>
      <c r="I40" s="8">
        <f t="shared" si="5"/>
        <v>0</v>
      </c>
      <c r="J40" s="13">
        <f>IF(AND(A40&gt;=$M$24,A40&lt;=$M$25),24*(H40-'No DST'!G40),0)</f>
        <v>0</v>
      </c>
      <c r="S40" s="14"/>
    </row>
    <row r="41" spans="1:35" ht="12.75">
      <c r="A41" s="6">
        <v>38026</v>
      </c>
      <c r="B41" s="7">
        <f>'Local settings'!B42</f>
        <v>0.31527777777777777</v>
      </c>
      <c r="C41" s="7">
        <f>'Local settings'!C42</f>
        <v>0.7118055555555555</v>
      </c>
      <c r="D41" s="8">
        <f t="shared" si="3"/>
        <v>0.3965277777777777</v>
      </c>
      <c r="E41" s="7">
        <f t="shared" si="7"/>
        <v>0.270833333333331</v>
      </c>
      <c r="F41" s="7">
        <f t="shared" si="8"/>
        <v>0.95833333333332</v>
      </c>
      <c r="G41" s="16">
        <f t="shared" si="2"/>
        <v>0.6874999999999891</v>
      </c>
      <c r="H41" s="8">
        <f t="shared" si="4"/>
        <v>0.3965277777777777</v>
      </c>
      <c r="I41" s="8">
        <f t="shared" si="5"/>
        <v>0</v>
      </c>
      <c r="J41" s="13">
        <f>IF(AND(A41&gt;=$M$24,A41&lt;=$M$25),24*(H41-'No DST'!G41),0)</f>
        <v>0</v>
      </c>
      <c r="M41" s="5" t="s">
        <v>0</v>
      </c>
      <c r="O41" s="5" t="s">
        <v>1</v>
      </c>
      <c r="Q41" s="5" t="s">
        <v>2</v>
      </c>
      <c r="S41" s="5" t="s">
        <v>3</v>
      </c>
      <c r="U41" s="5" t="s">
        <v>4</v>
      </c>
      <c r="W41" s="5" t="s">
        <v>5</v>
      </c>
      <c r="Y41" s="5" t="s">
        <v>6</v>
      </c>
      <c r="AA41" s="5" t="s">
        <v>7</v>
      </c>
      <c r="AC41" s="5" t="s">
        <v>8</v>
      </c>
      <c r="AE41" s="5" t="s">
        <v>9</v>
      </c>
      <c r="AG41" s="5" t="s">
        <v>10</v>
      </c>
      <c r="AI41" s="5" t="s">
        <v>11</v>
      </c>
    </row>
    <row r="42" spans="1:36" ht="12.75">
      <c r="A42" s="6">
        <v>38027</v>
      </c>
      <c r="B42" s="7">
        <f>'Local settings'!B43</f>
        <v>0.3138888888888889</v>
      </c>
      <c r="C42" s="7">
        <f>'Local settings'!C43</f>
        <v>0.7131944444444445</v>
      </c>
      <c r="D42" s="8">
        <f t="shared" si="3"/>
        <v>0.3993055555555556</v>
      </c>
      <c r="E42" s="7">
        <f t="shared" si="7"/>
        <v>0.270833333333331</v>
      </c>
      <c r="F42" s="7">
        <f t="shared" si="8"/>
        <v>0.95833333333332</v>
      </c>
      <c r="G42" s="16">
        <f t="shared" si="2"/>
        <v>0.6874999999999891</v>
      </c>
      <c r="H42" s="8">
        <f t="shared" si="4"/>
        <v>0.3993055555555556</v>
      </c>
      <c r="I42" s="8">
        <f t="shared" si="5"/>
        <v>0</v>
      </c>
      <c r="J42" s="13">
        <f>IF(AND(A42&gt;=$M$24,A42&lt;=$M$25),24*(H42-'No DST'!G42),0)</f>
        <v>0</v>
      </c>
      <c r="L42" s="5" t="s">
        <v>66</v>
      </c>
      <c r="M42" s="14">
        <f>SUM(D2:D32)*24</f>
        <v>256.29999999999995</v>
      </c>
      <c r="N42" s="14">
        <f>IF($L42=CONCATENATE(Interface!$F$6,Interface!$H$6),IF(Interface!$G$8="Hours",M42,M42/24),0)</f>
        <v>0</v>
      </c>
      <c r="O42" s="14">
        <f>SUM(D33:D61)*24</f>
        <v>287.71666666666664</v>
      </c>
      <c r="P42" s="14">
        <f>IF($L42=CONCATENATE(Interface!$F$6,Interface!$H$6),IF(Interface!$G$8="Hours",O42,O42/24),0)</f>
        <v>0</v>
      </c>
      <c r="Q42" s="14">
        <f>SUM(D62:D92)*24</f>
        <v>370.2333333333333</v>
      </c>
      <c r="R42" s="14">
        <f>IF($L42=CONCATENATE(Interface!$F$6,Interface!$H$6),IF(Interface!$G$8="Hours",Q42,Q42/24),0)</f>
        <v>0</v>
      </c>
      <c r="S42" s="14">
        <f>SUM(D93:D122)*24</f>
        <v>420.4666666666667</v>
      </c>
      <c r="T42" s="14">
        <f>IF($L42=CONCATENATE(Interface!$F$6,Interface!$H$6),IF(Interface!$G$8="Hours",S42,S42/24),0)</f>
        <v>0</v>
      </c>
      <c r="U42" s="17">
        <f>SUM(D123:D153)*24</f>
        <v>490.6833333333335</v>
      </c>
      <c r="V42" s="14">
        <f>IF($L42=CONCATENATE(Interface!$F$6,Interface!$H$6),IF(Interface!$G$8="Hours",U42,U42/24),0)</f>
        <v>0</v>
      </c>
      <c r="W42" s="17">
        <f>SUM(D154:D183)*24</f>
        <v>503.1999999999999</v>
      </c>
      <c r="X42" s="14">
        <f>IF($L42=CONCATENATE(Interface!$F$6,Interface!$H$6),IF(Interface!$G$8="Hours",W42,W42/24),0)</f>
        <v>0</v>
      </c>
      <c r="Y42" s="17">
        <f>SUM(D184:D214)*24</f>
        <v>503.88333333333344</v>
      </c>
      <c r="Z42" s="14">
        <f>IF($L42=CONCATENATE(Interface!$F$6,Interface!$H$6),IF(Interface!$G$8="Hours",Y42,Y42/24),0)</f>
        <v>0</v>
      </c>
      <c r="AA42" s="17">
        <f>SUM(D215:D245)*24</f>
        <v>453.0333333333333</v>
      </c>
      <c r="AB42" s="14">
        <f>IF($L42=CONCATENATE(Interface!$F$6,Interface!$H$6),IF(Interface!$G$8="Hours",AA42,AA42/24),0)</f>
        <v>0</v>
      </c>
      <c r="AC42" s="17">
        <f>SUM(D246:D275)*24</f>
        <v>378.3</v>
      </c>
      <c r="AD42" s="14">
        <f>IF($L42=CONCATENATE(Interface!$F$6,Interface!$H$6),IF(Interface!$G$8="Hours",AC42,AC42/24),0)</f>
        <v>0</v>
      </c>
      <c r="AE42" s="17">
        <f>SUM(D276:D306)*24</f>
        <v>327.25</v>
      </c>
      <c r="AF42" s="14">
        <f>IF($L42=CONCATENATE(Interface!$F$6,Interface!$H$6),IF(Interface!$G$8="Hours",AE42,AE42/24),0)</f>
        <v>0</v>
      </c>
      <c r="AG42" s="17">
        <f>SUM(D307:D336)*24</f>
        <v>261.2166666666667</v>
      </c>
      <c r="AH42" s="14">
        <f>IF($L42=CONCATENATE(Interface!$F$6,Interface!$H$6),IF(Interface!$G$8="Hours",AG42,AG42/24),0)</f>
        <v>0</v>
      </c>
      <c r="AI42" s="17">
        <f>SUM(D337:D367)*24</f>
        <v>239.60000000000002</v>
      </c>
      <c r="AJ42" s="14">
        <f>IF($L42=CONCATENATE(Interface!$F$6,Interface!$H$6),IF(Interface!$G$8="Hours",AI42,AI42/24),0)</f>
        <v>0</v>
      </c>
    </row>
    <row r="43" spans="1:36" ht="12.75">
      <c r="A43" s="6">
        <v>38028</v>
      </c>
      <c r="B43" s="7">
        <f>'Local settings'!B44</f>
        <v>0.3125</v>
      </c>
      <c r="C43" s="7">
        <f>'Local settings'!C44</f>
        <v>0.7145833333333332</v>
      </c>
      <c r="D43" s="8">
        <f t="shared" si="3"/>
        <v>0.40208333333333324</v>
      </c>
      <c r="E43" s="7">
        <f t="shared" si="7"/>
        <v>0.270833333333331</v>
      </c>
      <c r="F43" s="7">
        <f t="shared" si="8"/>
        <v>0.95833333333332</v>
      </c>
      <c r="G43" s="16">
        <f t="shared" si="2"/>
        <v>0.6874999999999891</v>
      </c>
      <c r="H43" s="8">
        <f t="shared" si="4"/>
        <v>0.40208333333333324</v>
      </c>
      <c r="I43" s="8">
        <f t="shared" si="5"/>
        <v>0</v>
      </c>
      <c r="J43" s="13">
        <f>IF(AND(A43&gt;=$M$24,A43&lt;=$M$25),24*(H43-'No DST'!G43),0)</f>
        <v>0</v>
      </c>
      <c r="L43" s="5" t="s">
        <v>67</v>
      </c>
      <c r="M43" s="14">
        <f>SUM(G2:G32)*24</f>
        <v>511.499999999992</v>
      </c>
      <c r="N43" s="14">
        <f>IF($L43=CONCATENATE(Interface!$F$6,Interface!$H$6),IF(Interface!$G$8="Hours",M43,M43/24),0)</f>
        <v>0</v>
      </c>
      <c r="O43" s="14">
        <f>SUM(G33:G61)*24</f>
        <v>478.4999999999925</v>
      </c>
      <c r="P43" s="14">
        <f>IF($L43=CONCATENATE(Interface!$F$6,Interface!$H$6),IF(Interface!$G$8="Hours",O43,O43/24),0)</f>
        <v>0</v>
      </c>
      <c r="Q43" s="14">
        <f>SUM(G62:G92)*24</f>
        <v>511.499999999992</v>
      </c>
      <c r="R43" s="14">
        <f>IF($L43=CONCATENATE(Interface!$F$6,Interface!$H$6),IF(Interface!$G$8="Hours",Q43,Q43/24),0)</f>
        <v>0</v>
      </c>
      <c r="S43" s="14">
        <f>SUM(G93:G122)*24</f>
        <v>494.99999999999227</v>
      </c>
      <c r="T43" s="14">
        <f>IF($L43=CONCATENATE(Interface!$F$6,Interface!$H$6),IF(Interface!$G$8="Hours",S43,S43/24),0)</f>
        <v>0</v>
      </c>
      <c r="U43" s="17">
        <f>SUM(G123:G153)*24</f>
        <v>511.499999999992</v>
      </c>
      <c r="V43" s="14">
        <f>IF($L43=CONCATENATE(Interface!$F$6,Interface!$H$6),IF(Interface!$G$8="Hours",U43,U43/24),0)</f>
        <v>0</v>
      </c>
      <c r="W43" s="17">
        <f>SUM(G154:G183)*24</f>
        <v>494.99999999999227</v>
      </c>
      <c r="X43" s="14">
        <f>IF($L43=CONCATENATE(Interface!$F$6,Interface!$H$6),IF(Interface!$G$8="Hours",W43,W43/24),0)</f>
        <v>0</v>
      </c>
      <c r="Y43" s="17">
        <f>SUM(G184:G214)*24</f>
        <v>511.499999999992</v>
      </c>
      <c r="Z43" s="14">
        <f>IF($L43=CONCATENATE(Interface!$F$6,Interface!$H$6),IF(Interface!$G$8="Hours",Y43,Y43/24),0)</f>
        <v>0</v>
      </c>
      <c r="AA43" s="17">
        <f>SUM(G215:G245)*24</f>
        <v>511.499999999992</v>
      </c>
      <c r="AB43" s="14">
        <f>IF($L43=CONCATENATE(Interface!$F$6,Interface!$H$6),IF(Interface!$G$8="Hours",AA43,AA43/24),0)</f>
        <v>0</v>
      </c>
      <c r="AC43" s="17">
        <f>SUM(G246:G275)*24</f>
        <v>494.99999999999227</v>
      </c>
      <c r="AD43" s="14">
        <f>IF($L43=CONCATENATE(Interface!$F$6,Interface!$H$6),IF(Interface!$G$8="Hours",AC43,AC43/24),0)</f>
        <v>0</v>
      </c>
      <c r="AE43" s="17">
        <f>SUM(G276:G306)*24</f>
        <v>511.499999999992</v>
      </c>
      <c r="AF43" s="14">
        <f>IF($L43=CONCATENATE(Interface!$F$6,Interface!$H$6),IF(Interface!$G$8="Hours",AE43,AE43/24),0)</f>
        <v>0</v>
      </c>
      <c r="AG43" s="17">
        <f>SUM(G307:G336)*24</f>
        <v>494.99999999999227</v>
      </c>
      <c r="AH43" s="14">
        <f>IF($L43=CONCATENATE(Interface!$F$6,Interface!$H$6),IF(Interface!$G$8="Hours",AG43,AG43/24),0)</f>
        <v>0</v>
      </c>
      <c r="AI43" s="17">
        <f>SUM(G337:G367)*24</f>
        <v>511.499999999992</v>
      </c>
      <c r="AJ43" s="14">
        <f>IF($L43=CONCATENATE(Interface!$F$6,Interface!$H$6),IF(Interface!$G$8="Hours",AI43,AI43/24),0)</f>
        <v>0</v>
      </c>
    </row>
    <row r="44" spans="1:36" ht="12.75">
      <c r="A44" s="6">
        <v>38029</v>
      </c>
      <c r="B44" s="7">
        <f>'Local settings'!B45</f>
        <v>0.3111111111111111</v>
      </c>
      <c r="C44" s="7">
        <f>'Local settings'!C45</f>
        <v>0.7159722222222222</v>
      </c>
      <c r="D44" s="8">
        <f t="shared" si="3"/>
        <v>0.4048611111111111</v>
      </c>
      <c r="E44" s="7">
        <f t="shared" si="7"/>
        <v>0.270833333333331</v>
      </c>
      <c r="F44" s="7">
        <f t="shared" si="8"/>
        <v>0.95833333333332</v>
      </c>
      <c r="G44" s="16">
        <f t="shared" si="2"/>
        <v>0.6874999999999891</v>
      </c>
      <c r="H44" s="8">
        <f t="shared" si="4"/>
        <v>0.4048611111111111</v>
      </c>
      <c r="I44" s="8">
        <f t="shared" si="5"/>
        <v>0</v>
      </c>
      <c r="J44" s="13">
        <f>IF(AND(A44&gt;=$M$24,A44&lt;=$M$25),24*(H44-'No DST'!G44),0)</f>
        <v>0</v>
      </c>
      <c r="L44" s="5" t="s">
        <v>68</v>
      </c>
      <c r="M44" s="14">
        <f>SUM(H2:H32)*24</f>
        <v>256.29999999999995</v>
      </c>
      <c r="N44" s="14">
        <f>IF($L44=CONCATENATE(Interface!$F$6,Interface!$H$6),IF(Interface!$G$8="Hours",M44,M44/24),0)</f>
        <v>0</v>
      </c>
      <c r="O44" s="14">
        <f>SUM(H33:H61)*24</f>
        <v>287.71666666666664</v>
      </c>
      <c r="P44" s="14">
        <f>IF($L44=CONCATENATE(Interface!$F$6,Interface!$H$6),IF(Interface!$G$8="Hours",O44,O44/24),0)</f>
        <v>0</v>
      </c>
      <c r="Q44" s="14">
        <f>SUM(H62:H92)*24</f>
        <v>361.7500000000012</v>
      </c>
      <c r="R44" s="14">
        <f>IF($L44=CONCATENATE(Interface!$F$6,Interface!$H$6),IF(Interface!$G$8="Hours",Q44,Q44/24),0)</f>
        <v>0</v>
      </c>
      <c r="S44" s="14">
        <f>SUM(H93:H122)*24</f>
        <v>407.5000000000015</v>
      </c>
      <c r="T44" s="14">
        <f>IF($L44=CONCATENATE(Interface!$F$6,Interface!$H$6),IF(Interface!$G$8="Hours",S44,S44/24),0)</f>
        <v>0</v>
      </c>
      <c r="U44" s="17">
        <f>SUM(H123:H153)*24</f>
        <v>447.68333333333516</v>
      </c>
      <c r="V44" s="14">
        <f>IF($L44=CONCATENATE(Interface!$F$6,Interface!$H$6),IF(Interface!$G$8="Hours",U44,U44/24),0)</f>
        <v>0</v>
      </c>
      <c r="W44" s="17">
        <f>SUM(H154:H183)*24</f>
        <v>449.2500000000017</v>
      </c>
      <c r="X44" s="14">
        <f>IF($L44=CONCATENATE(Interface!$F$6,Interface!$H$6),IF(Interface!$G$8="Hours",W44,W44/24),0)</f>
        <v>0</v>
      </c>
      <c r="Y44" s="17">
        <f>SUM(H184:H214)*24</f>
        <v>458.58333333333513</v>
      </c>
      <c r="Z44" s="14">
        <f>IF($L44=CONCATENATE(Interface!$F$6,Interface!$H$6),IF(Interface!$G$8="Hours",Y44,Y44/24),0)</f>
        <v>0</v>
      </c>
      <c r="AA44" s="17">
        <f>SUM(H215:H245)*24</f>
        <v>432.03333333333507</v>
      </c>
      <c r="AB44" s="14">
        <f>IF($L44=CONCATENATE(Interface!$F$6,Interface!$H$6),IF(Interface!$G$8="Hours",AA44,AA44/24),0)</f>
        <v>0</v>
      </c>
      <c r="AC44" s="17">
        <f>SUM(H246:H275)*24</f>
        <v>377.2333333333338</v>
      </c>
      <c r="AD44" s="14">
        <f>IF($L44=CONCATENATE(Interface!$F$6,Interface!$H$6),IF(Interface!$G$8="Hours",AC44,AC44/24),0)</f>
        <v>0</v>
      </c>
      <c r="AE44" s="17">
        <f>SUM(H276:H306)*24</f>
        <v>327.25</v>
      </c>
      <c r="AF44" s="14">
        <f>IF($L44=CONCATENATE(Interface!$F$6,Interface!$H$6),IF(Interface!$G$8="Hours",AE44,AE44/24),0)</f>
        <v>0</v>
      </c>
      <c r="AG44" s="17">
        <f>SUM(H307:H336)*24</f>
        <v>261.2166666666667</v>
      </c>
      <c r="AH44" s="14">
        <f>IF($L44=CONCATENATE(Interface!$F$6,Interface!$H$6),IF(Interface!$G$8="Hours",AG44,AG44/24),0)</f>
        <v>0</v>
      </c>
      <c r="AI44" s="17">
        <f>SUM(H337:H367)*24</f>
        <v>239.60000000000002</v>
      </c>
      <c r="AJ44" s="14">
        <f>IF($L44=CONCATENATE(Interface!$F$6,Interface!$H$6),IF(Interface!$G$8="Hours",AI44,AI44/24),0)</f>
        <v>0</v>
      </c>
    </row>
    <row r="45" spans="1:36" ht="12.75">
      <c r="A45" s="6">
        <v>38030</v>
      </c>
      <c r="B45" s="7">
        <f>'Local settings'!B46</f>
        <v>0.30972222222222223</v>
      </c>
      <c r="C45" s="7">
        <f>'Local settings'!C46</f>
        <v>0.717361111111111</v>
      </c>
      <c r="D45" s="8">
        <f t="shared" si="3"/>
        <v>0.4076388888888888</v>
      </c>
      <c r="E45" s="7">
        <f t="shared" si="7"/>
        <v>0.270833333333331</v>
      </c>
      <c r="F45" s="7">
        <f t="shared" si="8"/>
        <v>0.95833333333332</v>
      </c>
      <c r="G45" s="16">
        <f t="shared" si="2"/>
        <v>0.6874999999999891</v>
      </c>
      <c r="H45" s="8">
        <f t="shared" si="4"/>
        <v>0.4076388888888888</v>
      </c>
      <c r="I45" s="8">
        <f t="shared" si="5"/>
        <v>0</v>
      </c>
      <c r="J45" s="13">
        <f>IF(AND(A45&gt;=$M$24,A45&lt;=$M$25),24*(H45-'No DST'!G45),0)</f>
        <v>0</v>
      </c>
      <c r="L45" s="5" t="s">
        <v>69</v>
      </c>
      <c r="M45" s="14">
        <f>M42-M44</f>
        <v>0</v>
      </c>
      <c r="N45" s="14">
        <f>IF($L45=CONCATENATE(Interface!$F$6,Interface!$H$6),IF(Interface!$G$8="Hours",M45,M45/24),0)</f>
        <v>0</v>
      </c>
      <c r="O45" s="14">
        <f aca="true" t="shared" si="9" ref="O45:AI45">O42-O44</f>
        <v>0</v>
      </c>
      <c r="P45" s="14">
        <f>IF($L45=CONCATENATE(Interface!$F$6,Interface!$H$6),IF(Interface!$G$8="Hours",O45,O45/24),0)</f>
        <v>0</v>
      </c>
      <c r="Q45" s="14">
        <f t="shared" si="9"/>
        <v>8.483333333332098</v>
      </c>
      <c r="R45" s="14">
        <f>IF($L45=CONCATENATE(Interface!$F$6,Interface!$H$6),IF(Interface!$G$8="Hours",Q45,Q45/24),0)</f>
        <v>0.35347222222217073</v>
      </c>
      <c r="S45" s="14">
        <f t="shared" si="9"/>
        <v>12.966666666665219</v>
      </c>
      <c r="T45" s="14">
        <f>IF($L45=CONCATENATE(Interface!$F$6,Interface!$H$6),IF(Interface!$G$8="Hours",S45,S45/24),0)</f>
        <v>0.5402777777777175</v>
      </c>
      <c r="U45" s="14">
        <f t="shared" si="9"/>
        <v>42.99999999999835</v>
      </c>
      <c r="V45" s="14">
        <f>IF($L45=CONCATENATE(Interface!$F$6,Interface!$H$6),IF(Interface!$G$8="Hours",U45,U45/24),0)</f>
        <v>1.791666666666598</v>
      </c>
      <c r="W45" s="14">
        <f t="shared" si="9"/>
        <v>53.94999999999817</v>
      </c>
      <c r="X45" s="14">
        <f>IF($L45=CONCATENATE(Interface!$F$6,Interface!$H$6),IF(Interface!$G$8="Hours",W45,W45/24),0)</f>
        <v>2.2479166666665904</v>
      </c>
      <c r="Y45" s="14">
        <f t="shared" si="9"/>
        <v>45.299999999998306</v>
      </c>
      <c r="Z45" s="14">
        <f>IF($L45=CONCATENATE(Interface!$F$6,Interface!$H$6),IF(Interface!$G$8="Hours",Y45,Y45/24),0)</f>
        <v>1.8874999999999293</v>
      </c>
      <c r="AA45" s="14">
        <f t="shared" si="9"/>
        <v>20.999999999998238</v>
      </c>
      <c r="AB45" s="14">
        <f>IF($L45=CONCATENATE(Interface!$F$6,Interface!$H$6),IF(Interface!$G$8="Hours",AA45,AA45/24),0)</f>
        <v>0.8749999999999266</v>
      </c>
      <c r="AC45" s="14">
        <f t="shared" si="9"/>
        <v>1.0666666666662081</v>
      </c>
      <c r="AD45" s="14">
        <f>IF($L45=CONCATENATE(Interface!$F$6,Interface!$H$6),IF(Interface!$G$8="Hours",AC45,AC45/24),0)</f>
        <v>0.044444444444425336</v>
      </c>
      <c r="AE45" s="14">
        <f t="shared" si="9"/>
        <v>0</v>
      </c>
      <c r="AF45" s="14">
        <f>IF($L45=CONCATENATE(Interface!$F$6,Interface!$H$6),IF(Interface!$G$8="Hours",AE45,AE45/24),0)</f>
        <v>0</v>
      </c>
      <c r="AG45" s="14">
        <f t="shared" si="9"/>
        <v>0</v>
      </c>
      <c r="AH45" s="14">
        <f>IF($L45=CONCATENATE(Interface!$F$6,Interface!$H$6),IF(Interface!$G$8="Hours",AG45,AG45/24),0)</f>
        <v>0</v>
      </c>
      <c r="AI45" s="14">
        <f t="shared" si="9"/>
        <v>0</v>
      </c>
      <c r="AJ45" s="14">
        <f>IF($L45=CONCATENATE(Interface!$F$6,Interface!$H$6),IF(Interface!$G$8="Hours",AI45,AI45/24),0)</f>
        <v>0</v>
      </c>
    </row>
    <row r="46" spans="1:36" ht="12.75">
      <c r="A46" s="6">
        <v>38031</v>
      </c>
      <c r="B46" s="7">
        <f>'Local settings'!B47</f>
        <v>0.30833333333333335</v>
      </c>
      <c r="C46" s="7">
        <f>'Local settings'!C47</f>
        <v>0.71875</v>
      </c>
      <c r="D46" s="8">
        <f t="shared" si="3"/>
        <v>0.41041666666666665</v>
      </c>
      <c r="E46" s="7">
        <f t="shared" si="7"/>
        <v>0.270833333333331</v>
      </c>
      <c r="F46" s="7">
        <f t="shared" si="8"/>
        <v>0.95833333333332</v>
      </c>
      <c r="G46" s="16">
        <f t="shared" si="2"/>
        <v>0.6874999999999891</v>
      </c>
      <c r="H46" s="8">
        <f t="shared" si="4"/>
        <v>0.41041666666666665</v>
      </c>
      <c r="I46" s="8">
        <f t="shared" si="5"/>
        <v>0</v>
      </c>
      <c r="J46" s="13">
        <f>IF(AND(A46&gt;=$M$24,A46&lt;=$M$25),24*(H46-'No DST'!G46),0)</f>
        <v>0</v>
      </c>
      <c r="L46" s="5" t="s">
        <v>70</v>
      </c>
      <c r="M46" s="14">
        <f>M43-M44</f>
        <v>255.19999999999203</v>
      </c>
      <c r="N46" s="14">
        <f>IF($L46=CONCATENATE(Interface!$F$6,Interface!$H$6),IF(Interface!$G$8="Hours",M46,M46/24),0)</f>
        <v>0</v>
      </c>
      <c r="O46" s="14">
        <f aca="true" t="shared" si="10" ref="O46:AI46">O43-O44</f>
        <v>190.78333333332586</v>
      </c>
      <c r="P46" s="14">
        <f>IF($L46=CONCATENATE(Interface!$F$6,Interface!$H$6),IF(Interface!$G$8="Hours",O46,O46/24),0)</f>
        <v>0</v>
      </c>
      <c r="Q46" s="14">
        <f t="shared" si="10"/>
        <v>149.7499999999908</v>
      </c>
      <c r="R46" s="14">
        <f>IF($L46=CONCATENATE(Interface!$F$6,Interface!$H$6),IF(Interface!$G$8="Hours",Q46,Q46/24),0)</f>
        <v>0</v>
      </c>
      <c r="S46" s="14">
        <f t="shared" si="10"/>
        <v>87.49999999999079</v>
      </c>
      <c r="T46" s="14">
        <f>IF($L46=CONCATENATE(Interface!$F$6,Interface!$H$6),IF(Interface!$G$8="Hours",S46,S46/24),0)</f>
        <v>0</v>
      </c>
      <c r="U46" s="14">
        <f t="shared" si="10"/>
        <v>63.81666666665683</v>
      </c>
      <c r="V46" s="14">
        <f>IF($L46=CONCATENATE(Interface!$F$6,Interface!$H$6),IF(Interface!$G$8="Hours",U46,U46/24),0)</f>
        <v>0</v>
      </c>
      <c r="W46" s="14">
        <f t="shared" si="10"/>
        <v>45.749999999990564</v>
      </c>
      <c r="X46" s="14">
        <f>IF($L46=CONCATENATE(Interface!$F$6,Interface!$H$6),IF(Interface!$G$8="Hours",W46,W46/24),0)</f>
        <v>0</v>
      </c>
      <c r="Y46" s="14">
        <f t="shared" si="10"/>
        <v>52.91666666665685</v>
      </c>
      <c r="Z46" s="14">
        <f>IF($L46=CONCATENATE(Interface!$F$6,Interface!$H$6),IF(Interface!$G$8="Hours",Y46,Y46/24),0)</f>
        <v>0</v>
      </c>
      <c r="AA46" s="14">
        <f t="shared" si="10"/>
        <v>79.46666666665692</v>
      </c>
      <c r="AB46" s="14">
        <f>IF($L46=CONCATENATE(Interface!$F$6,Interface!$H$6),IF(Interface!$G$8="Hours",AA46,AA46/24),0)</f>
        <v>0</v>
      </c>
      <c r="AC46" s="14">
        <f t="shared" si="10"/>
        <v>117.76666666665847</v>
      </c>
      <c r="AD46" s="14">
        <f>IF($L46=CONCATENATE(Interface!$F$6,Interface!$H$6),IF(Interface!$G$8="Hours",AC46,AC46/24),0)</f>
        <v>0</v>
      </c>
      <c r="AE46" s="14">
        <f t="shared" si="10"/>
        <v>184.24999999999199</v>
      </c>
      <c r="AF46" s="14">
        <f>IF($L46=CONCATENATE(Interface!$F$6,Interface!$H$6),IF(Interface!$G$8="Hours",AE46,AE46/24),0)</f>
        <v>0</v>
      </c>
      <c r="AG46" s="14">
        <f t="shared" si="10"/>
        <v>233.78333333332557</v>
      </c>
      <c r="AH46" s="14">
        <f>IF($L46=CONCATENATE(Interface!$F$6,Interface!$H$6),IF(Interface!$G$8="Hours",AG46,AG46/24),0)</f>
        <v>0</v>
      </c>
      <c r="AI46" s="14">
        <f t="shared" si="10"/>
        <v>271.89999999999196</v>
      </c>
      <c r="AJ46" s="14">
        <f>IF($L46=CONCATENATE(Interface!$F$6,Interface!$H$6),IF(Interface!$G$8="Hours",AI46,AI46/24),0)</f>
        <v>0</v>
      </c>
    </row>
    <row r="47" spans="1:36" ht="12.75">
      <c r="A47" s="6">
        <v>38032</v>
      </c>
      <c r="B47" s="7">
        <f>'Local settings'!B48</f>
        <v>0.3069444444444444</v>
      </c>
      <c r="C47" s="7">
        <f>'Local settings'!C48</f>
        <v>0.720138888888889</v>
      </c>
      <c r="D47" s="8">
        <f t="shared" si="3"/>
        <v>0.4131944444444446</v>
      </c>
      <c r="E47" s="7">
        <f t="shared" si="7"/>
        <v>0.270833333333331</v>
      </c>
      <c r="F47" s="7">
        <f t="shared" si="8"/>
        <v>0.95833333333332</v>
      </c>
      <c r="G47" s="16">
        <f t="shared" si="2"/>
        <v>0.6874999999999891</v>
      </c>
      <c r="H47" s="8">
        <f t="shared" si="4"/>
        <v>0.4131944444444446</v>
      </c>
      <c r="I47" s="8">
        <f t="shared" si="5"/>
        <v>0</v>
      </c>
      <c r="J47" s="13">
        <f>IF(AND(A47&gt;=$M$24,A47&lt;=$M$25),24*(H47-'No DST'!G47),0)</f>
        <v>0</v>
      </c>
      <c r="L47" s="5" t="s">
        <v>71</v>
      </c>
      <c r="M47" s="14">
        <f>8760-M43-M45</f>
        <v>8248.500000000007</v>
      </c>
      <c r="N47" s="14">
        <f>IF($L47=CONCATENATE(Interface!$F$6,Interface!$H$6),IF(Interface!$G$8="Hours",M47,M47/24),0)</f>
        <v>0</v>
      </c>
      <c r="O47" s="14">
        <f aca="true" t="shared" si="11" ref="O47:AI47">8760-O43-O45</f>
        <v>8281.500000000007</v>
      </c>
      <c r="P47" s="14">
        <f>IF($L47=CONCATENATE(Interface!$F$6,Interface!$H$6),IF(Interface!$G$8="Hours",O47,O47/24),0)</f>
        <v>0</v>
      </c>
      <c r="Q47" s="14">
        <f t="shared" si="11"/>
        <v>8240.016666666676</v>
      </c>
      <c r="R47" s="14">
        <f>IF($L47=CONCATENATE(Interface!$F$6,Interface!$H$6),IF(Interface!$G$8="Hours",Q47,Q47/24),0)</f>
        <v>0</v>
      </c>
      <c r="S47" s="14">
        <f t="shared" si="11"/>
        <v>8252.033333333342</v>
      </c>
      <c r="T47" s="14">
        <f>IF($L47=CONCATENATE(Interface!$F$6,Interface!$H$6),IF(Interface!$G$8="Hours",S47,S47/24),0)</f>
        <v>0</v>
      </c>
      <c r="U47" s="14">
        <f t="shared" si="11"/>
        <v>8205.50000000001</v>
      </c>
      <c r="V47" s="14">
        <f>IF($L47=CONCATENATE(Interface!$F$6,Interface!$H$6),IF(Interface!$G$8="Hours",U47,U47/24),0)</f>
        <v>0</v>
      </c>
      <c r="W47" s="14">
        <f t="shared" si="11"/>
        <v>8211.050000000008</v>
      </c>
      <c r="X47" s="14">
        <f>IF($L47=CONCATENATE(Interface!$F$6,Interface!$H$6),IF(Interface!$G$8="Hours",W47,W47/24),0)</f>
        <v>0</v>
      </c>
      <c r="Y47" s="14">
        <f t="shared" si="11"/>
        <v>8203.20000000001</v>
      </c>
      <c r="Z47" s="14">
        <f>IF($L47=CONCATENATE(Interface!$F$6,Interface!$H$6),IF(Interface!$G$8="Hours",Y47,Y47/24),0)</f>
        <v>0</v>
      </c>
      <c r="AA47" s="14">
        <f t="shared" si="11"/>
        <v>8227.50000000001</v>
      </c>
      <c r="AB47" s="14">
        <f>IF($L47=CONCATENATE(Interface!$F$6,Interface!$H$6),IF(Interface!$G$8="Hours",AA47,AA47/24),0)</f>
        <v>0</v>
      </c>
      <c r="AC47" s="14">
        <f t="shared" si="11"/>
        <v>8263.933333333342</v>
      </c>
      <c r="AD47" s="14">
        <f>IF($L47=CONCATENATE(Interface!$F$6,Interface!$H$6),IF(Interface!$G$8="Hours",AC47,AC47/24),0)</f>
        <v>0</v>
      </c>
      <c r="AE47" s="14">
        <f t="shared" si="11"/>
        <v>8248.500000000007</v>
      </c>
      <c r="AF47" s="14">
        <f>IF($L47=CONCATENATE(Interface!$F$6,Interface!$H$6),IF(Interface!$G$8="Hours",AE47,AE47/24),0)</f>
        <v>0</v>
      </c>
      <c r="AG47" s="14">
        <f t="shared" si="11"/>
        <v>8265.000000000007</v>
      </c>
      <c r="AH47" s="14">
        <f>IF($L47=CONCATENATE(Interface!$F$6,Interface!$H$6),IF(Interface!$G$8="Hours",AG47,AG47/24),0)</f>
        <v>0</v>
      </c>
      <c r="AI47" s="14">
        <f t="shared" si="11"/>
        <v>8248.500000000007</v>
      </c>
      <c r="AJ47" s="14">
        <f>IF($L47=CONCATENATE(Interface!$F$6,Interface!$H$6),IF(Interface!$G$8="Hours",AI47,AI47/24),0)</f>
        <v>0</v>
      </c>
    </row>
    <row r="48" spans="1:36" ht="12.75">
      <c r="A48" s="6">
        <v>38033</v>
      </c>
      <c r="B48" s="7">
        <f>'Local settings'!B49</f>
        <v>0.3055555555555555</v>
      </c>
      <c r="C48" s="7">
        <f>'Local settings'!C49</f>
        <v>0.7208333333333333</v>
      </c>
      <c r="D48" s="8">
        <f t="shared" si="3"/>
        <v>0.4152777777777778</v>
      </c>
      <c r="E48" s="7">
        <f t="shared" si="7"/>
        <v>0.270833333333331</v>
      </c>
      <c r="F48" s="7">
        <f t="shared" si="8"/>
        <v>0.95833333333332</v>
      </c>
      <c r="G48" s="16">
        <f t="shared" si="2"/>
        <v>0.6874999999999891</v>
      </c>
      <c r="H48" s="8">
        <f t="shared" si="4"/>
        <v>0.4152777777777778</v>
      </c>
      <c r="I48" s="8">
        <f t="shared" si="5"/>
        <v>0</v>
      </c>
      <c r="J48" s="13">
        <f>IF(AND(A48&gt;=$M$24,A48&lt;=$M$25),24*(H48-'No DST'!G48),0)</f>
        <v>0</v>
      </c>
      <c r="L48" s="5" t="s">
        <v>72</v>
      </c>
      <c r="M48" s="14">
        <f>8760-M43</f>
        <v>8248.500000000007</v>
      </c>
      <c r="N48" s="14">
        <f>IF($L48=CONCATENATE(Interface!$F$6,Interface!$H$6),IF(Interface!$G$8="Hours",M48,M48/24),0)</f>
        <v>0</v>
      </c>
      <c r="O48" s="14">
        <f aca="true" t="shared" si="12" ref="O48:AI48">8760-O43</f>
        <v>8281.500000000007</v>
      </c>
      <c r="P48" s="14">
        <f>IF($L48=CONCATENATE(Interface!$F$6,Interface!$H$6),IF(Interface!$G$8="Hours",O48,O48/24),0)</f>
        <v>0</v>
      </c>
      <c r="Q48" s="14">
        <f t="shared" si="12"/>
        <v>8248.500000000007</v>
      </c>
      <c r="R48" s="14">
        <f>IF($L48=CONCATENATE(Interface!$F$6,Interface!$H$6),IF(Interface!$G$8="Hours",Q48,Q48/24),0)</f>
        <v>0</v>
      </c>
      <c r="S48" s="14">
        <f t="shared" si="12"/>
        <v>8265.000000000007</v>
      </c>
      <c r="T48" s="14">
        <f>IF($L48=CONCATENATE(Interface!$F$6,Interface!$H$6),IF(Interface!$G$8="Hours",S48,S48/24),0)</f>
        <v>0</v>
      </c>
      <c r="U48" s="14">
        <f t="shared" si="12"/>
        <v>8248.500000000007</v>
      </c>
      <c r="V48" s="14">
        <f>IF($L48=CONCATENATE(Interface!$F$6,Interface!$H$6),IF(Interface!$G$8="Hours",U48,U48/24),0)</f>
        <v>0</v>
      </c>
      <c r="W48" s="14">
        <f t="shared" si="12"/>
        <v>8265.000000000007</v>
      </c>
      <c r="X48" s="14">
        <f>IF($L48=CONCATENATE(Interface!$F$6,Interface!$H$6),IF(Interface!$G$8="Hours",W48,W48/24),0)</f>
        <v>0</v>
      </c>
      <c r="Y48" s="14">
        <f t="shared" si="12"/>
        <v>8248.500000000007</v>
      </c>
      <c r="Z48" s="14">
        <f>IF($L48=CONCATENATE(Interface!$F$6,Interface!$H$6),IF(Interface!$G$8="Hours",Y48,Y48/24),0)</f>
        <v>0</v>
      </c>
      <c r="AA48" s="14">
        <f t="shared" si="12"/>
        <v>8248.500000000007</v>
      </c>
      <c r="AB48" s="14">
        <f>IF($L48=CONCATENATE(Interface!$F$6,Interface!$H$6),IF(Interface!$G$8="Hours",AA48,AA48/24),0)</f>
        <v>0</v>
      </c>
      <c r="AC48" s="14">
        <f t="shared" si="12"/>
        <v>8265.000000000007</v>
      </c>
      <c r="AD48" s="14">
        <f>IF($L48=CONCATENATE(Interface!$F$6,Interface!$H$6),IF(Interface!$G$8="Hours",AC48,AC48/24),0)</f>
        <v>0</v>
      </c>
      <c r="AE48" s="14">
        <f t="shared" si="12"/>
        <v>8248.500000000007</v>
      </c>
      <c r="AF48" s="14">
        <f>IF($L48=CONCATENATE(Interface!$F$6,Interface!$H$6),IF(Interface!$G$8="Hours",AE48,AE48/24),0)</f>
        <v>0</v>
      </c>
      <c r="AG48" s="14">
        <f t="shared" si="12"/>
        <v>8265.000000000007</v>
      </c>
      <c r="AH48" s="14">
        <f>IF($L48=CONCATENATE(Interface!$F$6,Interface!$H$6),IF(Interface!$G$8="Hours",AG48,AG48/24),0)</f>
        <v>0</v>
      </c>
      <c r="AI48" s="14">
        <f t="shared" si="12"/>
        <v>8248.500000000007</v>
      </c>
      <c r="AJ48" s="14">
        <f>IF($L48=CONCATENATE(Interface!$F$6,Interface!$H$6),IF(Interface!$G$8="Hours",AI48,AI48/24),0)</f>
        <v>0</v>
      </c>
    </row>
    <row r="49" spans="1:36" ht="12.75">
      <c r="A49" s="6">
        <v>38034</v>
      </c>
      <c r="B49" s="7">
        <f>'Local settings'!B50</f>
        <v>0.30416666666666664</v>
      </c>
      <c r="C49" s="7">
        <f>'Local settings'!C50</f>
        <v>0.7222222222222222</v>
      </c>
      <c r="D49" s="8">
        <f t="shared" si="3"/>
        <v>0.41805555555555557</v>
      </c>
      <c r="E49" s="7">
        <f t="shared" si="7"/>
        <v>0.270833333333331</v>
      </c>
      <c r="F49" s="7">
        <f t="shared" si="8"/>
        <v>0.95833333333332</v>
      </c>
      <c r="G49" s="16">
        <f t="shared" si="2"/>
        <v>0.6874999999999891</v>
      </c>
      <c r="H49" s="8">
        <f t="shared" si="4"/>
        <v>0.41805555555555557</v>
      </c>
      <c r="I49" s="8">
        <f t="shared" si="5"/>
        <v>0</v>
      </c>
      <c r="J49" s="13">
        <f>IF(AND(A49&gt;=$M$24,A49&lt;=$M$25),24*(H49-'No DST'!G49),0)</f>
        <v>0</v>
      </c>
      <c r="L49" s="5" t="s">
        <v>65</v>
      </c>
      <c r="M49" s="14">
        <f>8760-M42</f>
        <v>8503.7</v>
      </c>
      <c r="N49" s="14">
        <f>IF($L49=CONCATENATE(Interface!$F$6,Interface!$H$6),IF(Interface!$G$8="Hours",M49,M49/24),0)</f>
        <v>0</v>
      </c>
      <c r="O49" s="14">
        <f aca="true" t="shared" si="13" ref="O49:AI49">8760-O42</f>
        <v>8472.283333333333</v>
      </c>
      <c r="P49" s="14">
        <f>IF($L49=CONCATENATE(Interface!$F$6,Interface!$H$6),IF(Interface!$G$8="Hours",O49,O49/24),0)</f>
        <v>0</v>
      </c>
      <c r="Q49" s="14">
        <f t="shared" si="13"/>
        <v>8389.766666666666</v>
      </c>
      <c r="R49" s="14">
        <f>IF($L49=CONCATENATE(Interface!$F$6,Interface!$H$6),IF(Interface!$G$8="Hours",Q49,Q49/24),0)</f>
        <v>0</v>
      </c>
      <c r="S49" s="14">
        <f t="shared" si="13"/>
        <v>8339.533333333333</v>
      </c>
      <c r="T49" s="14">
        <f>IF($L49=CONCATENATE(Interface!$F$6,Interface!$H$6),IF(Interface!$G$8="Hours",S49,S49/24),0)</f>
        <v>0</v>
      </c>
      <c r="U49" s="14">
        <f t="shared" si="13"/>
        <v>8269.316666666666</v>
      </c>
      <c r="V49" s="14">
        <f>IF($L49=CONCATENATE(Interface!$F$6,Interface!$H$6),IF(Interface!$G$8="Hours",U49,U49/24),0)</f>
        <v>0</v>
      </c>
      <c r="W49" s="14">
        <f t="shared" si="13"/>
        <v>8256.8</v>
      </c>
      <c r="X49" s="14">
        <f>IF($L49=CONCATENATE(Interface!$F$6,Interface!$H$6),IF(Interface!$G$8="Hours",W49,W49/24),0)</f>
        <v>0</v>
      </c>
      <c r="Y49" s="14">
        <f t="shared" si="13"/>
        <v>8256.116666666667</v>
      </c>
      <c r="Z49" s="14">
        <f>IF($L49=CONCATENATE(Interface!$F$6,Interface!$H$6),IF(Interface!$G$8="Hours",Y49,Y49/24),0)</f>
        <v>0</v>
      </c>
      <c r="AA49" s="14">
        <f t="shared" si="13"/>
        <v>8306.966666666667</v>
      </c>
      <c r="AB49" s="14">
        <f>IF($L49=CONCATENATE(Interface!$F$6,Interface!$H$6),IF(Interface!$G$8="Hours",AA49,AA49/24),0)</f>
        <v>0</v>
      </c>
      <c r="AC49" s="14">
        <f t="shared" si="13"/>
        <v>8381.7</v>
      </c>
      <c r="AD49" s="14">
        <f>IF($L49=CONCATENATE(Interface!$F$6,Interface!$H$6),IF(Interface!$G$8="Hours",AC49,AC49/24),0)</f>
        <v>0</v>
      </c>
      <c r="AE49" s="14">
        <f t="shared" si="13"/>
        <v>8432.75</v>
      </c>
      <c r="AF49" s="14">
        <f>IF($L49=CONCATENATE(Interface!$F$6,Interface!$H$6),IF(Interface!$G$8="Hours",AE49,AE49/24),0)</f>
        <v>0</v>
      </c>
      <c r="AG49" s="14">
        <f t="shared" si="13"/>
        <v>8498.783333333333</v>
      </c>
      <c r="AH49" s="14">
        <f>IF($L49=CONCATENATE(Interface!$F$6,Interface!$H$6),IF(Interface!$G$8="Hours",AG49,AG49/24),0)</f>
        <v>0</v>
      </c>
      <c r="AI49" s="14">
        <f t="shared" si="13"/>
        <v>8520.4</v>
      </c>
      <c r="AJ49" s="14">
        <f>IF($L49=CONCATENATE(Interface!$F$6,Interface!$H$6),IF(Interface!$G$8="Hours",AI49,AI49/24),0)</f>
        <v>0</v>
      </c>
    </row>
    <row r="50" spans="1:36" ht="12.75">
      <c r="A50" s="6">
        <v>38035</v>
      </c>
      <c r="B50" s="7">
        <f>'Local settings'!B51</f>
        <v>0.30277777777777776</v>
      </c>
      <c r="C50" s="7">
        <f>'Local settings'!C51</f>
        <v>0.7236111111111111</v>
      </c>
      <c r="D50" s="8">
        <f t="shared" si="3"/>
        <v>0.42083333333333334</v>
      </c>
      <c r="E50" s="7">
        <f t="shared" si="7"/>
        <v>0.270833333333331</v>
      </c>
      <c r="F50" s="7">
        <f t="shared" si="8"/>
        <v>0.95833333333332</v>
      </c>
      <c r="G50" s="16">
        <f t="shared" si="2"/>
        <v>0.6874999999999891</v>
      </c>
      <c r="H50" s="8">
        <f t="shared" si="4"/>
        <v>0.42083333333333334</v>
      </c>
      <c r="I50" s="8">
        <f t="shared" si="5"/>
        <v>0</v>
      </c>
      <c r="J50" s="13">
        <f>IF(AND(A50&gt;=$M$24,A50&lt;=$M$25),24*(H50-'No DST'!G50),0)</f>
        <v>0</v>
      </c>
      <c r="L50" s="5" t="s">
        <v>64</v>
      </c>
      <c r="M50" s="5">
        <v>744</v>
      </c>
      <c r="N50" s="14">
        <f>IF($L50=CONCATENATE(Interface!$F$6,Interface!$H$6),IF(Interface!$G$8="Hours",M50,M50/24),0)</f>
        <v>0</v>
      </c>
      <c r="O50" s="5">
        <v>696</v>
      </c>
      <c r="P50" s="14">
        <f>IF($L50=CONCATENATE(Interface!$F$6,Interface!$H$6),IF(Interface!$G$8="Hours",O50,O50/24),0)</f>
        <v>0</v>
      </c>
      <c r="Q50" s="5">
        <v>744</v>
      </c>
      <c r="R50" s="14">
        <f>IF($L50=CONCATENATE(Interface!$F$6,Interface!$H$6),IF(Interface!$G$8="Hours",Q50,Q50/24),0)</f>
        <v>0</v>
      </c>
      <c r="S50" s="5">
        <v>720</v>
      </c>
      <c r="T50" s="14">
        <f>IF($L50=CONCATENATE(Interface!$F$6,Interface!$H$6),IF(Interface!$G$8="Hours",S50,S50/24),0)</f>
        <v>0</v>
      </c>
      <c r="U50" s="5">
        <v>744</v>
      </c>
      <c r="V50" s="14">
        <f>IF($L50=CONCATENATE(Interface!$F$6,Interface!$H$6),IF(Interface!$G$8="Hours",U50,U50/24),0)</f>
        <v>0</v>
      </c>
      <c r="W50" s="5">
        <v>720</v>
      </c>
      <c r="X50" s="14">
        <f>IF($L50=CONCATENATE(Interface!$F$6,Interface!$H$6),IF(Interface!$G$8="Hours",W50,W50/24),0)</f>
        <v>0</v>
      </c>
      <c r="Y50" s="5">
        <v>744</v>
      </c>
      <c r="Z50" s="14">
        <f>IF($L50=CONCATENATE(Interface!$F$6,Interface!$H$6),IF(Interface!$G$8="Hours",Y50,Y50/24),0)</f>
        <v>0</v>
      </c>
      <c r="AA50" s="5">
        <v>744</v>
      </c>
      <c r="AB50" s="14">
        <f>IF($L50=CONCATENATE(Interface!$F$6,Interface!$H$6),IF(Interface!$G$8="Hours",AA50,AA50/24),0)</f>
        <v>0</v>
      </c>
      <c r="AC50" s="5">
        <v>720</v>
      </c>
      <c r="AD50" s="14">
        <f>IF($L50=CONCATENATE(Interface!$F$6,Interface!$H$6),IF(Interface!$G$8="Hours",AC50,AC50/24),0)</f>
        <v>0</v>
      </c>
      <c r="AE50" s="5">
        <v>744</v>
      </c>
      <c r="AF50" s="14">
        <f>IF($L50=CONCATENATE(Interface!$F$6,Interface!$H$6),IF(Interface!$G$8="Hours",AE50,AE50/24),0)</f>
        <v>0</v>
      </c>
      <c r="AG50" s="5">
        <v>720</v>
      </c>
      <c r="AH50" s="14">
        <f>IF($L50=CONCATENATE(Interface!$F$6,Interface!$H$6),IF(Interface!$G$8="Hours",AG50,AG50/24),0)</f>
        <v>0</v>
      </c>
      <c r="AI50" s="5">
        <v>744</v>
      </c>
      <c r="AJ50" s="14">
        <f>IF($L50=CONCATENATE(Interface!$F$6,Interface!$H$6),IF(Interface!$G$8="Hours",AI50,AI50/24),0)</f>
        <v>0</v>
      </c>
    </row>
    <row r="51" spans="1:36" ht="12.75">
      <c r="A51" s="6">
        <v>38036</v>
      </c>
      <c r="B51" s="7">
        <f>'Local settings'!B52</f>
        <v>0.3013888888888889</v>
      </c>
      <c r="C51" s="7">
        <f>'Local settings'!C52</f>
        <v>0.725</v>
      </c>
      <c r="D51" s="8">
        <f t="shared" si="3"/>
        <v>0.4236111111111111</v>
      </c>
      <c r="E51" s="7">
        <f t="shared" si="7"/>
        <v>0.270833333333331</v>
      </c>
      <c r="F51" s="7">
        <f t="shared" si="8"/>
        <v>0.95833333333332</v>
      </c>
      <c r="G51" s="16">
        <f t="shared" si="2"/>
        <v>0.6874999999999891</v>
      </c>
      <c r="H51" s="8">
        <f t="shared" si="4"/>
        <v>0.4236111111111111</v>
      </c>
      <c r="I51" s="8">
        <f t="shared" si="5"/>
        <v>0</v>
      </c>
      <c r="J51" s="13">
        <f>IF(AND(A51&gt;=$M$24,A51&lt;=$M$25),24*(H51-'No DST'!G51),0)</f>
        <v>0</v>
      </c>
      <c r="N51" s="14">
        <f>SUM(N42:N50)</f>
        <v>0</v>
      </c>
      <c r="P51" s="14">
        <f>SUM(P42:P50)</f>
        <v>0</v>
      </c>
      <c r="R51" s="14">
        <f>SUM(R42:R50)</f>
        <v>0.35347222222217073</v>
      </c>
      <c r="T51" s="14">
        <f>SUM(T42:T50)</f>
        <v>0.5402777777777175</v>
      </c>
      <c r="V51" s="14">
        <f>SUM(V42:V50)</f>
        <v>1.791666666666598</v>
      </c>
      <c r="X51" s="14">
        <f>SUM(X42:X50)</f>
        <v>2.2479166666665904</v>
      </c>
      <c r="Z51" s="14">
        <f>SUM(Z42:Z50)</f>
        <v>1.8874999999999293</v>
      </c>
      <c r="AB51" s="14">
        <f>SUM(AB42:AB50)</f>
        <v>0.8749999999999266</v>
      </c>
      <c r="AD51" s="14">
        <f>SUM(AD42:AD50)</f>
        <v>0.044444444444425336</v>
      </c>
      <c r="AF51" s="14">
        <f>SUM(AF42:AF50)</f>
        <v>0</v>
      </c>
      <c r="AH51" s="14">
        <f>SUM(AH42:AH50)</f>
        <v>0</v>
      </c>
      <c r="AJ51" s="14">
        <f>SUM(AJ42:AJ50)</f>
        <v>0</v>
      </c>
    </row>
    <row r="52" spans="1:10" ht="12.75">
      <c r="A52" s="6">
        <v>38037</v>
      </c>
      <c r="B52" s="7">
        <f>'Local settings'!B53</f>
        <v>0.3</v>
      </c>
      <c r="C52" s="7">
        <f>'Local settings'!C53</f>
        <v>0.7263888888888889</v>
      </c>
      <c r="D52" s="8">
        <f t="shared" si="3"/>
        <v>0.4263888888888889</v>
      </c>
      <c r="E52" s="7">
        <f t="shared" si="7"/>
        <v>0.270833333333331</v>
      </c>
      <c r="F52" s="7">
        <f t="shared" si="8"/>
        <v>0.95833333333332</v>
      </c>
      <c r="G52" s="16">
        <f t="shared" si="2"/>
        <v>0.6874999999999891</v>
      </c>
      <c r="H52" s="8">
        <f t="shared" si="4"/>
        <v>0.4263888888888889</v>
      </c>
      <c r="I52" s="8">
        <f t="shared" si="5"/>
        <v>0</v>
      </c>
      <c r="J52" s="13">
        <f>IF(AND(A52&gt;=$M$24,A52&lt;=$M$25),24*(H52-'No DST'!G52),0)</f>
        <v>0</v>
      </c>
    </row>
    <row r="53" spans="1:14" ht="12.75">
      <c r="A53" s="6">
        <v>38038</v>
      </c>
      <c r="B53" s="7">
        <f>'Local settings'!B54</f>
        <v>0.2986111111111111</v>
      </c>
      <c r="C53" s="7">
        <f>'Local settings'!C54</f>
        <v>0.7277777777777777</v>
      </c>
      <c r="D53" s="8">
        <f t="shared" si="3"/>
        <v>0.42916666666666664</v>
      </c>
      <c r="E53" s="7">
        <f t="shared" si="7"/>
        <v>0.270833333333331</v>
      </c>
      <c r="F53" s="7">
        <f t="shared" si="8"/>
        <v>0.95833333333332</v>
      </c>
      <c r="G53" s="16">
        <f t="shared" si="2"/>
        <v>0.6874999999999891</v>
      </c>
      <c r="H53" s="8">
        <f t="shared" si="4"/>
        <v>0.42916666666666664</v>
      </c>
      <c r="I53" s="8">
        <f t="shared" si="5"/>
        <v>0</v>
      </c>
      <c r="J53" s="13">
        <f>IF(AND(A53&gt;=$M$24,A53&lt;=$M$25),24*(H53-'No DST'!G53),0)</f>
        <v>0</v>
      </c>
      <c r="L53" s="5" t="str">
        <f>Interface!F16</f>
        <v>Noon</v>
      </c>
      <c r="M53" s="5" t="str">
        <f>Interface!G16</f>
        <v>March</v>
      </c>
      <c r="N53" s="12">
        <f>SUM(O56:O68)</f>
        <v>0.510663082437276</v>
      </c>
    </row>
    <row r="54" spans="1:10" ht="12.75">
      <c r="A54" s="6">
        <v>38039</v>
      </c>
      <c r="B54" s="7">
        <f>'Local settings'!B55</f>
        <v>0.2965277777777778</v>
      </c>
      <c r="C54" s="7">
        <f>'Local settings'!C55</f>
        <v>0.7291666666666666</v>
      </c>
      <c r="D54" s="8">
        <f t="shared" si="3"/>
        <v>0.43263888888888885</v>
      </c>
      <c r="E54" s="7">
        <f t="shared" si="7"/>
        <v>0.270833333333331</v>
      </c>
      <c r="F54" s="7">
        <f t="shared" si="8"/>
        <v>0.95833333333332</v>
      </c>
      <c r="G54" s="16">
        <f t="shared" si="2"/>
        <v>0.6874999999999891</v>
      </c>
      <c r="H54" s="8">
        <f t="shared" si="4"/>
        <v>0.43263888888888885</v>
      </c>
      <c r="I54" s="8">
        <f t="shared" si="5"/>
        <v>0</v>
      </c>
      <c r="J54" s="13">
        <f>IF(AND(A54&gt;=$M$24,A54&lt;=$M$25),24*(H54-'No DST'!G54),0)</f>
        <v>0</v>
      </c>
    </row>
    <row r="55" spans="1:15" ht="12.75">
      <c r="A55" s="6">
        <v>38040</v>
      </c>
      <c r="B55" s="7">
        <f>'Local settings'!B56</f>
        <v>0.2951388888888889</v>
      </c>
      <c r="C55" s="7">
        <f>'Local settings'!C56</f>
        <v>0.7305555555555556</v>
      </c>
      <c r="D55" s="8">
        <f t="shared" si="3"/>
        <v>0.43541666666666673</v>
      </c>
      <c r="E55" s="7">
        <f t="shared" si="7"/>
        <v>0.270833333333331</v>
      </c>
      <c r="F55" s="7">
        <f t="shared" si="8"/>
        <v>0.95833333333332</v>
      </c>
      <c r="G55" s="16">
        <f t="shared" si="2"/>
        <v>0.6874999999999891</v>
      </c>
      <c r="H55" s="8">
        <f t="shared" si="4"/>
        <v>0.43541666666666673</v>
      </c>
      <c r="I55" s="8">
        <f t="shared" si="5"/>
        <v>0</v>
      </c>
      <c r="J55" s="13">
        <f>IF(AND(A55&gt;=$M$24,A55&lt;=$M$25),24*(H55-'No DST'!G55),0)</f>
        <v>0</v>
      </c>
      <c r="K55" s="5" t="s">
        <v>95</v>
      </c>
      <c r="L55" s="5" t="s">
        <v>13</v>
      </c>
      <c r="M55" s="5" t="s">
        <v>14</v>
      </c>
      <c r="N55" s="5" t="s">
        <v>92</v>
      </c>
      <c r="O55" s="5" t="s">
        <v>96</v>
      </c>
    </row>
    <row r="56" spans="1:15" ht="12.75">
      <c r="A56" s="6">
        <v>38041</v>
      </c>
      <c r="B56" s="7">
        <f>'Local settings'!B57</f>
        <v>0.29375</v>
      </c>
      <c r="C56" s="7">
        <f>'Local settings'!C57</f>
        <v>0.7319444444444444</v>
      </c>
      <c r="D56" s="8">
        <f t="shared" si="3"/>
        <v>0.4381944444444444</v>
      </c>
      <c r="E56" s="7">
        <f t="shared" si="7"/>
        <v>0.270833333333331</v>
      </c>
      <c r="F56" s="7">
        <f t="shared" si="8"/>
        <v>0.95833333333332</v>
      </c>
      <c r="G56" s="16">
        <f t="shared" si="2"/>
        <v>0.6874999999999891</v>
      </c>
      <c r="H56" s="8">
        <f t="shared" si="4"/>
        <v>0.4381944444444444</v>
      </c>
      <c r="I56" s="8">
        <f t="shared" si="5"/>
        <v>0</v>
      </c>
      <c r="J56" s="13">
        <f>IF(AND(A56&gt;=$M$24,A56&lt;=$M$25),24*(H56-'No DST'!G56),0)</f>
        <v>0</v>
      </c>
      <c r="K56" s="5" t="s">
        <v>27</v>
      </c>
      <c r="L56" s="12">
        <f>AVERAGE(B2:B31)</f>
        <v>0.33798611111111104</v>
      </c>
      <c r="M56" s="12">
        <f>AVERAGE(C2:C31)</f>
        <v>0.6814814814814817</v>
      </c>
      <c r="N56" s="12">
        <f>AVERAGE(L56:M56)</f>
        <v>0.5097337962962963</v>
      </c>
      <c r="O56" s="5">
        <f aca="true" t="shared" si="14" ref="O56:O68">IF(K56=$M$53,IF($L$53=$L$55,L56,IF($L$53=$M$55,M56,IF($L$53=$N$55,N56,"Error"))),0)</f>
        <v>0</v>
      </c>
    </row>
    <row r="57" spans="1:15" ht="12.75">
      <c r="A57" s="6">
        <v>38042</v>
      </c>
      <c r="B57" s="7">
        <f>'Local settings'!B58</f>
        <v>0.2923611111111111</v>
      </c>
      <c r="C57" s="7">
        <f>'Local settings'!C58</f>
        <v>0.7326388888888888</v>
      </c>
      <c r="D57" s="8">
        <f t="shared" si="3"/>
        <v>0.4402777777777777</v>
      </c>
      <c r="E57" s="7">
        <f t="shared" si="7"/>
        <v>0.270833333333331</v>
      </c>
      <c r="F57" s="7">
        <f t="shared" si="8"/>
        <v>0.95833333333332</v>
      </c>
      <c r="G57" s="16">
        <f t="shared" si="2"/>
        <v>0.6874999999999891</v>
      </c>
      <c r="H57" s="8">
        <f t="shared" si="4"/>
        <v>0.4402777777777777</v>
      </c>
      <c r="I57" s="8">
        <f t="shared" si="5"/>
        <v>0</v>
      </c>
      <c r="J57" s="13">
        <f>IF(AND(A57&gt;=$M$24,A57&lt;=$M$25),24*(H57-'No DST'!G57),0)</f>
        <v>0</v>
      </c>
      <c r="K57" s="5" t="s">
        <v>28</v>
      </c>
      <c r="L57" s="12">
        <f>AVERAGE(B33:B61)</f>
        <v>0.3063936781609195</v>
      </c>
      <c r="M57" s="12">
        <f>AVERAGE(C33:C61)</f>
        <v>0.7197796934865901</v>
      </c>
      <c r="N57" s="12">
        <f aca="true" t="shared" si="15" ref="N57:N68">AVERAGE(L57:M57)</f>
        <v>0.5130866858237548</v>
      </c>
      <c r="O57" s="5">
        <f t="shared" si="14"/>
        <v>0</v>
      </c>
    </row>
    <row r="58" spans="1:15" ht="12.75">
      <c r="A58" s="6">
        <v>38043</v>
      </c>
      <c r="B58" s="7">
        <f>'Local settings'!B59</f>
        <v>0.29097222222222224</v>
      </c>
      <c r="C58" s="7">
        <f>'Local settings'!C59</f>
        <v>0.7340277777777778</v>
      </c>
      <c r="D58" s="8">
        <f t="shared" si="3"/>
        <v>0.4430555555555556</v>
      </c>
      <c r="E58" s="7">
        <f t="shared" si="7"/>
        <v>0.270833333333331</v>
      </c>
      <c r="F58" s="7">
        <f t="shared" si="8"/>
        <v>0.95833333333332</v>
      </c>
      <c r="G58" s="16">
        <f t="shared" si="2"/>
        <v>0.6874999999999891</v>
      </c>
      <c r="H58" s="8">
        <f t="shared" si="4"/>
        <v>0.4430555555555556</v>
      </c>
      <c r="I58" s="8">
        <f t="shared" si="5"/>
        <v>0</v>
      </c>
      <c r="J58" s="13">
        <f>IF(AND(A58&gt;=$M$24,A58&lt;=$M$25),24*(H58-'No DST'!G58),0)</f>
        <v>0</v>
      </c>
      <c r="K58" s="5" t="s">
        <v>29</v>
      </c>
      <c r="L58" s="12">
        <f>AVERAGE(B62:B92)</f>
        <v>0.261850358422939</v>
      </c>
      <c r="M58" s="12">
        <f>AVERAGE(C62:C92)</f>
        <v>0.7594758064516128</v>
      </c>
      <c r="N58" s="12">
        <f t="shared" si="15"/>
        <v>0.510663082437276</v>
      </c>
      <c r="O58" s="5">
        <f t="shared" si="14"/>
        <v>0.510663082437276</v>
      </c>
    </row>
    <row r="59" spans="1:15" ht="12.75">
      <c r="A59" s="6">
        <v>38044</v>
      </c>
      <c r="B59" s="7">
        <f>'Local settings'!B60</f>
        <v>0.28958333333333336</v>
      </c>
      <c r="C59" s="7">
        <f>'Local settings'!C60</f>
        <v>0.7354166666666666</v>
      </c>
      <c r="D59" s="8">
        <f t="shared" si="3"/>
        <v>0.44583333333333325</v>
      </c>
      <c r="E59" s="7">
        <f t="shared" si="7"/>
        <v>0.270833333333331</v>
      </c>
      <c r="F59" s="7">
        <f t="shared" si="8"/>
        <v>0.95833333333332</v>
      </c>
      <c r="G59" s="16">
        <f t="shared" si="2"/>
        <v>0.6874999999999891</v>
      </c>
      <c r="H59" s="8">
        <f t="shared" si="4"/>
        <v>0.44583333333333325</v>
      </c>
      <c r="I59" s="8">
        <f t="shared" si="5"/>
        <v>0</v>
      </c>
      <c r="J59" s="13">
        <f>IF(AND(A59&gt;=$M$24,A59&lt;=$M$25),24*(H59-'No DST'!G59),0)</f>
        <v>0</v>
      </c>
      <c r="K59" s="5" t="s">
        <v>30</v>
      </c>
      <c r="L59" s="12">
        <f>AVERAGE(B93:B122)</f>
        <v>0.2531712962962963</v>
      </c>
      <c r="M59" s="12">
        <f>AVERAGE(C93:C122)</f>
        <v>0.8371527777777779</v>
      </c>
      <c r="N59" s="12">
        <f t="shared" si="15"/>
        <v>0.5451620370370371</v>
      </c>
      <c r="O59" s="5">
        <f t="shared" si="14"/>
        <v>0</v>
      </c>
    </row>
    <row r="60" spans="1:15" ht="12.75">
      <c r="A60" s="6">
        <v>38045</v>
      </c>
      <c r="B60" s="7">
        <f>'Local settings'!B61</f>
        <v>0.2875</v>
      </c>
      <c r="C60" s="7">
        <f>'Local settings'!C61</f>
        <v>0.7368055555555556</v>
      </c>
      <c r="D60" s="8">
        <f t="shared" si="3"/>
        <v>0.4493055555555556</v>
      </c>
      <c r="E60" s="7">
        <f t="shared" si="7"/>
        <v>0.270833333333331</v>
      </c>
      <c r="F60" s="7">
        <f t="shared" si="8"/>
        <v>0.95833333333332</v>
      </c>
      <c r="G60" s="16">
        <f t="shared" si="2"/>
        <v>0.6874999999999891</v>
      </c>
      <c r="H60" s="8">
        <f t="shared" si="4"/>
        <v>0.4493055555555556</v>
      </c>
      <c r="I60" s="8">
        <f t="shared" si="5"/>
        <v>0</v>
      </c>
      <c r="J60" s="13">
        <f>IF(AND(A60&gt;=$M$24,A60&lt;=$M$25),24*(H60-'No DST'!G60),0)</f>
        <v>0</v>
      </c>
      <c r="K60" s="5" t="s">
        <v>4</v>
      </c>
      <c r="L60" s="12">
        <f>AVERAGE(B123:B153)</f>
        <v>0.21303763440860213</v>
      </c>
      <c r="M60" s="12">
        <f>AVERAGE(C123:C153)</f>
        <v>0.8725582437275986</v>
      </c>
      <c r="N60" s="12">
        <f t="shared" si="15"/>
        <v>0.5427979390681004</v>
      </c>
      <c r="O60" s="5">
        <f t="shared" si="14"/>
        <v>0</v>
      </c>
    </row>
    <row r="61" spans="1:15" ht="12.75">
      <c r="A61" s="6">
        <v>38046</v>
      </c>
      <c r="B61" s="7">
        <f>'Local settings'!B62</f>
        <v>0.28611111111111115</v>
      </c>
      <c r="C61" s="7">
        <f>'Local settings'!C62</f>
        <v>0.7381944444444444</v>
      </c>
      <c r="D61" s="8">
        <f t="shared" si="3"/>
        <v>0.4520833333333332</v>
      </c>
      <c r="E61" s="7">
        <f t="shared" si="7"/>
        <v>0.270833333333331</v>
      </c>
      <c r="F61" s="7">
        <f t="shared" si="8"/>
        <v>0.95833333333332</v>
      </c>
      <c r="G61" s="16">
        <f t="shared" si="2"/>
        <v>0.6874999999999891</v>
      </c>
      <c r="H61" s="8">
        <f t="shared" si="4"/>
        <v>0.4520833333333332</v>
      </c>
      <c r="I61" s="8">
        <f t="shared" si="5"/>
        <v>0</v>
      </c>
      <c r="J61" s="13">
        <f>IF(AND(A61&gt;=$M$24,A61&lt;=$M$25),24*(H61-'No DST'!G61),0)</f>
        <v>0</v>
      </c>
      <c r="K61" s="5" t="s">
        <v>31</v>
      </c>
      <c r="L61" s="12">
        <f>AVERAGE(B154:B183)</f>
        <v>0.19590277777777784</v>
      </c>
      <c r="M61" s="12">
        <f>AVERAGE(C154:C183)</f>
        <v>0.8947916666666667</v>
      </c>
      <c r="N61" s="12">
        <f t="shared" si="15"/>
        <v>0.5453472222222222</v>
      </c>
      <c r="O61" s="5">
        <f t="shared" si="14"/>
        <v>0</v>
      </c>
    </row>
    <row r="62" spans="1:15" ht="12.75">
      <c r="A62" s="6">
        <v>38047</v>
      </c>
      <c r="B62" s="7">
        <f>'Local settings'!B63</f>
        <v>0.2847222222222222</v>
      </c>
      <c r="C62" s="7">
        <f>'Local settings'!C63</f>
        <v>0.7395833333333334</v>
      </c>
      <c r="D62" s="8">
        <f t="shared" si="3"/>
        <v>0.45486111111111116</v>
      </c>
      <c r="E62" s="7">
        <f aca="true" t="shared" si="16" ref="E62:E92">$L$12</f>
        <v>0.270833333333331</v>
      </c>
      <c r="F62" s="7">
        <f aca="true" t="shared" si="17" ref="F62:F92">$M$12</f>
        <v>0.95833333333332</v>
      </c>
      <c r="G62" s="16">
        <f t="shared" si="2"/>
        <v>0.6874999999999891</v>
      </c>
      <c r="H62" s="8">
        <f t="shared" si="4"/>
        <v>0.45486111111111116</v>
      </c>
      <c r="I62" s="8">
        <f t="shared" si="5"/>
        <v>0</v>
      </c>
      <c r="J62" s="13">
        <f>IF(AND(A62&gt;=$M$24,A62&lt;=$M$25),24*(H62-'No DST'!G62),0)</f>
        <v>0</v>
      </c>
      <c r="K62" s="5" t="s">
        <v>32</v>
      </c>
      <c r="L62" s="12">
        <f>AVERAGE(B184:B214)</f>
        <v>0.20994623655913983</v>
      </c>
      <c r="M62" s="12">
        <f>AVERAGE(C184:C214)</f>
        <v>0.8872087813620069</v>
      </c>
      <c r="N62" s="12">
        <f t="shared" si="15"/>
        <v>0.5485775089605733</v>
      </c>
      <c r="O62" s="5">
        <f t="shared" si="14"/>
        <v>0</v>
      </c>
    </row>
    <row r="63" spans="1:15" ht="12.75">
      <c r="A63" s="6">
        <v>38048</v>
      </c>
      <c r="B63" s="7">
        <f>'Local settings'!B64</f>
        <v>0.2833333333333333</v>
      </c>
      <c r="C63" s="7">
        <f>'Local settings'!C64</f>
        <v>0.7409722222222223</v>
      </c>
      <c r="D63" s="8">
        <f t="shared" si="3"/>
        <v>0.45763888888888893</v>
      </c>
      <c r="E63" s="7">
        <f t="shared" si="16"/>
        <v>0.270833333333331</v>
      </c>
      <c r="F63" s="7">
        <f t="shared" si="17"/>
        <v>0.95833333333332</v>
      </c>
      <c r="G63" s="16">
        <f t="shared" si="2"/>
        <v>0.6874999999999891</v>
      </c>
      <c r="H63" s="8">
        <f t="shared" si="4"/>
        <v>0.45763888888888893</v>
      </c>
      <c r="I63" s="8">
        <f t="shared" si="5"/>
        <v>0</v>
      </c>
      <c r="J63" s="13">
        <f>IF(AND(A63&gt;=$M$24,A63&lt;=$M$25),24*(H63-'No DST'!G63),0)</f>
        <v>0</v>
      </c>
      <c r="K63" s="5" t="s">
        <v>33</v>
      </c>
      <c r="L63" s="12">
        <f>AVERAGE(B215:B245)</f>
        <v>0.24260752688172035</v>
      </c>
      <c r="M63" s="12">
        <f>AVERAGE(C215:C245)</f>
        <v>0.8515232974910394</v>
      </c>
      <c r="N63" s="12">
        <f t="shared" si="15"/>
        <v>0.5470654121863798</v>
      </c>
      <c r="O63" s="5">
        <f t="shared" si="14"/>
        <v>0</v>
      </c>
    </row>
    <row r="64" spans="1:15" ht="12.75">
      <c r="A64" s="6">
        <v>38049</v>
      </c>
      <c r="B64" s="7">
        <f>'Local settings'!B65</f>
        <v>0.28125</v>
      </c>
      <c r="C64" s="7">
        <f>'Local settings'!C65</f>
        <v>0.7416666666666667</v>
      </c>
      <c r="D64" s="8">
        <f t="shared" si="3"/>
        <v>0.4604166666666667</v>
      </c>
      <c r="E64" s="7">
        <f t="shared" si="16"/>
        <v>0.270833333333331</v>
      </c>
      <c r="F64" s="7">
        <f t="shared" si="17"/>
        <v>0.95833333333332</v>
      </c>
      <c r="G64" s="16">
        <f t="shared" si="2"/>
        <v>0.6874999999999891</v>
      </c>
      <c r="H64" s="8">
        <f t="shared" si="4"/>
        <v>0.4604166666666667</v>
      </c>
      <c r="I64" s="8">
        <f t="shared" si="5"/>
        <v>0</v>
      </c>
      <c r="J64" s="13">
        <f>IF(AND(A64&gt;=$M$24,A64&lt;=$M$25),24*(H64-'No DST'!G64),0)</f>
        <v>0</v>
      </c>
      <c r="K64" s="5" t="s">
        <v>34</v>
      </c>
      <c r="L64" s="12">
        <f>AVERAGE(B246:B275)</f>
        <v>0.278125</v>
      </c>
      <c r="M64" s="12">
        <f>AVERAGE(C246:C275)</f>
        <v>0.8035416666666666</v>
      </c>
      <c r="N64" s="12">
        <f t="shared" si="15"/>
        <v>0.5408333333333333</v>
      </c>
      <c r="O64" s="5">
        <f t="shared" si="14"/>
        <v>0</v>
      </c>
    </row>
    <row r="65" spans="1:15" ht="12.75">
      <c r="A65" s="6">
        <v>38050</v>
      </c>
      <c r="B65" s="7">
        <f>'Local settings'!B66</f>
        <v>0.2798611111111111</v>
      </c>
      <c r="C65" s="7">
        <f>'Local settings'!C66</f>
        <v>0.7430555555555555</v>
      </c>
      <c r="D65" s="8">
        <f t="shared" si="3"/>
        <v>0.46319444444444435</v>
      </c>
      <c r="E65" s="7">
        <f t="shared" si="16"/>
        <v>0.270833333333331</v>
      </c>
      <c r="F65" s="7">
        <f t="shared" si="17"/>
        <v>0.95833333333332</v>
      </c>
      <c r="G65" s="16">
        <f t="shared" si="2"/>
        <v>0.6874999999999891</v>
      </c>
      <c r="H65" s="8">
        <f t="shared" si="4"/>
        <v>0.46319444444444435</v>
      </c>
      <c r="I65" s="8">
        <f t="shared" si="5"/>
        <v>0</v>
      </c>
      <c r="J65" s="13">
        <f>IF(AND(A65&gt;=$M$24,A65&lt;=$M$25),24*(H65-'No DST'!G65),0)</f>
        <v>0</v>
      </c>
      <c r="K65" s="5" t="s">
        <v>35</v>
      </c>
      <c r="L65" s="12">
        <f>AVERAGE(B276:B306)</f>
        <v>0.307997311827957</v>
      </c>
      <c r="M65" s="12">
        <f>AVERAGE(C276:C306)</f>
        <v>0.7478494623655912</v>
      </c>
      <c r="N65" s="12">
        <f t="shared" si="15"/>
        <v>0.5279233870967741</v>
      </c>
      <c r="O65" s="5">
        <f t="shared" si="14"/>
        <v>0</v>
      </c>
    </row>
    <row r="66" spans="1:15" ht="12.75">
      <c r="A66" s="6">
        <v>38051</v>
      </c>
      <c r="B66" s="7">
        <f>'Local settings'!B67</f>
        <v>0.27847222222222223</v>
      </c>
      <c r="C66" s="7">
        <f>'Local settings'!C67</f>
        <v>0.7444444444444445</v>
      </c>
      <c r="D66" s="8">
        <f t="shared" si="3"/>
        <v>0.46597222222222223</v>
      </c>
      <c r="E66" s="7">
        <f t="shared" si="16"/>
        <v>0.270833333333331</v>
      </c>
      <c r="F66" s="7">
        <f t="shared" si="17"/>
        <v>0.95833333333332</v>
      </c>
      <c r="G66" s="16">
        <f aca="true" t="shared" si="18" ref="G66:G129">IF(F66-E66&lt;0,1+F66-E66,F66-E66)</f>
        <v>0.6874999999999891</v>
      </c>
      <c r="H66" s="8">
        <f t="shared" si="4"/>
        <v>0.46597222222222223</v>
      </c>
      <c r="I66" s="8">
        <f t="shared" si="5"/>
        <v>0</v>
      </c>
      <c r="J66" s="13">
        <f>IF(AND(A66&gt;=$M$24,A66&lt;=$M$25),24*(H66-'No DST'!G66),0)</f>
        <v>0</v>
      </c>
      <c r="K66" s="5" t="s">
        <v>36</v>
      </c>
      <c r="L66" s="12">
        <f>AVERAGE(B307:B336)</f>
        <v>0.3112962962962963</v>
      </c>
      <c r="M66" s="12">
        <f>AVERAGE(C307:C336)</f>
        <v>0.674097222222222</v>
      </c>
      <c r="N66" s="12">
        <f t="shared" si="15"/>
        <v>0.49269675925925915</v>
      </c>
      <c r="O66" s="5">
        <f t="shared" si="14"/>
        <v>0</v>
      </c>
    </row>
    <row r="67" spans="1:15" ht="12.75">
      <c r="A67" s="6">
        <v>38052</v>
      </c>
      <c r="B67" s="7">
        <f>'Local settings'!B68</f>
        <v>0.27708333333333335</v>
      </c>
      <c r="C67" s="7">
        <f>'Local settings'!C68</f>
        <v>0.7458333333333332</v>
      </c>
      <c r="D67" s="8">
        <f aca="true" t="shared" si="19" ref="D67:D130">(C67-B67)</f>
        <v>0.4687499999999999</v>
      </c>
      <c r="E67" s="7">
        <f t="shared" si="16"/>
        <v>0.270833333333331</v>
      </c>
      <c r="F67" s="7">
        <f t="shared" si="17"/>
        <v>0.95833333333332</v>
      </c>
      <c r="G67" s="16">
        <f t="shared" si="18"/>
        <v>0.6874999999999891</v>
      </c>
      <c r="H67" s="8">
        <f aca="true" t="shared" si="20" ref="H67:H130">IF(E67&lt;B67,IF(F67&lt;B67,IF(F67&lt;E67,D67,0),IF(F67&lt;C67,F67-B67,D67)),IF(E67&lt;C67,IF(F67&lt;B67,C67-E67,IF(F67&lt;C67,IF(F67&lt;E67,F67-B67+C67-E67,F67-E67),C67-E67)),IF(F67&lt;B67,0,IF(F67&lt;C67,F67-B67,IF(F67&lt;E67,D67,0)))))</f>
        <v>0.4687499999999999</v>
      </c>
      <c r="I67" s="8">
        <f aca="true" t="shared" si="21" ref="I67:I130">D67-H67</f>
        <v>0</v>
      </c>
      <c r="J67" s="13">
        <f>IF(AND(A67&gt;=$M$24,A67&lt;=$M$25),24*(H67-'No DST'!G67),0)</f>
        <v>0</v>
      </c>
      <c r="K67" s="5" t="s">
        <v>37</v>
      </c>
      <c r="L67" s="12">
        <f>AVERAGE(B337:B367)</f>
        <v>0.3394041218637995</v>
      </c>
      <c r="M67" s="12">
        <f>AVERAGE(C337:C367)</f>
        <v>0.6614471326164874</v>
      </c>
      <c r="N67" s="12">
        <f t="shared" si="15"/>
        <v>0.5004256272401434</v>
      </c>
      <c r="O67" s="5">
        <f t="shared" si="14"/>
        <v>0</v>
      </c>
    </row>
    <row r="68" spans="1:15" ht="12.75">
      <c r="A68" s="6">
        <v>38053</v>
      </c>
      <c r="B68" s="7">
        <f>'Local settings'!B69</f>
        <v>0.275</v>
      </c>
      <c r="C68" s="7">
        <f>'Local settings'!C69</f>
        <v>0.7472222222222222</v>
      </c>
      <c r="D68" s="8">
        <f t="shared" si="19"/>
        <v>0.4722222222222222</v>
      </c>
      <c r="E68" s="7">
        <f t="shared" si="16"/>
        <v>0.270833333333331</v>
      </c>
      <c r="F68" s="7">
        <f t="shared" si="17"/>
        <v>0.95833333333332</v>
      </c>
      <c r="G68" s="16">
        <f t="shared" si="18"/>
        <v>0.6874999999999891</v>
      </c>
      <c r="H68" s="8">
        <f t="shared" si="20"/>
        <v>0.4722222222222222</v>
      </c>
      <c r="I68" s="8">
        <f t="shared" si="21"/>
        <v>0</v>
      </c>
      <c r="J68" s="13">
        <f>IF(AND(A68&gt;=$M$24,A68&lt;=$M$25),24*(H68-'No DST'!G68),0)</f>
        <v>0</v>
      </c>
      <c r="K68" s="5" t="s">
        <v>77</v>
      </c>
      <c r="L68" s="12">
        <f>AVERAGE(B2:B367)</f>
        <v>0.2713816788099578</v>
      </c>
      <c r="M68" s="12">
        <f>AVERAGE(C2:C367)</f>
        <v>0.7827527322404371</v>
      </c>
      <c r="N68" s="12">
        <f t="shared" si="15"/>
        <v>0.5270672055251975</v>
      </c>
      <c r="O68" s="5">
        <f t="shared" si="14"/>
        <v>0</v>
      </c>
    </row>
    <row r="69" spans="1:10" ht="12.75">
      <c r="A69" s="6">
        <v>38054</v>
      </c>
      <c r="B69" s="7">
        <f>'Local settings'!B70</f>
        <v>0.2736111111111111</v>
      </c>
      <c r="C69" s="7">
        <f>'Local settings'!C70</f>
        <v>0.7479166666666667</v>
      </c>
      <c r="D69" s="8">
        <f t="shared" si="19"/>
        <v>0.4743055555555556</v>
      </c>
      <c r="E69" s="7">
        <f t="shared" si="16"/>
        <v>0.270833333333331</v>
      </c>
      <c r="F69" s="7">
        <f t="shared" si="17"/>
        <v>0.95833333333332</v>
      </c>
      <c r="G69" s="16">
        <f t="shared" si="18"/>
        <v>0.6874999999999891</v>
      </c>
      <c r="H69" s="8">
        <f t="shared" si="20"/>
        <v>0.4743055555555556</v>
      </c>
      <c r="I69" s="8">
        <f t="shared" si="21"/>
        <v>0</v>
      </c>
      <c r="J69" s="13">
        <f>IF(AND(A69&gt;=$M$24,A69&lt;=$M$25),24*(H69-'No DST'!G69),0)</f>
        <v>0</v>
      </c>
    </row>
    <row r="70" spans="1:10" ht="12.75">
      <c r="A70" s="6">
        <v>38055</v>
      </c>
      <c r="B70" s="7">
        <f>'Local settings'!B71</f>
        <v>0.2722222222222222</v>
      </c>
      <c r="C70" s="7">
        <f>'Local settings'!C71</f>
        <v>0.7493055555555556</v>
      </c>
      <c r="D70" s="8">
        <f t="shared" si="19"/>
        <v>0.47708333333333336</v>
      </c>
      <c r="E70" s="7">
        <f t="shared" si="16"/>
        <v>0.270833333333331</v>
      </c>
      <c r="F70" s="7">
        <f t="shared" si="17"/>
        <v>0.95833333333332</v>
      </c>
      <c r="G70" s="16">
        <f t="shared" si="18"/>
        <v>0.6874999999999891</v>
      </c>
      <c r="H70" s="8">
        <f t="shared" si="20"/>
        <v>0.47708333333333336</v>
      </c>
      <c r="I70" s="8">
        <f t="shared" si="21"/>
        <v>0</v>
      </c>
      <c r="J70" s="13">
        <f>IF(AND(A70&gt;=$M$24,A70&lt;=$M$25),24*(H70-'No DST'!G70),0)</f>
        <v>0</v>
      </c>
    </row>
    <row r="71" spans="1:10" ht="12.75">
      <c r="A71" s="6">
        <v>38056</v>
      </c>
      <c r="B71" s="7">
        <f>'Local settings'!B72</f>
        <v>0.2701388888888889</v>
      </c>
      <c r="C71" s="7">
        <f>'Local settings'!C72</f>
        <v>0.7506944444444444</v>
      </c>
      <c r="D71" s="8">
        <f t="shared" si="19"/>
        <v>0.48055555555555557</v>
      </c>
      <c r="E71" s="7">
        <f t="shared" si="16"/>
        <v>0.270833333333331</v>
      </c>
      <c r="F71" s="7">
        <f t="shared" si="17"/>
        <v>0.95833333333332</v>
      </c>
      <c r="G71" s="16">
        <f t="shared" si="18"/>
        <v>0.6874999999999891</v>
      </c>
      <c r="H71" s="8">
        <f t="shared" si="20"/>
        <v>0.47986111111111346</v>
      </c>
      <c r="I71" s="8">
        <f t="shared" si="21"/>
        <v>0.0006944444444421105</v>
      </c>
      <c r="J71" s="13">
        <f>IF(AND(A71&gt;=$M$24,A71&lt;=$M$25),24*(H71-'No DST'!G71),0)</f>
        <v>0</v>
      </c>
    </row>
    <row r="72" spans="1:10" ht="12.75">
      <c r="A72" s="6">
        <v>38057</v>
      </c>
      <c r="B72" s="7">
        <f>'Local settings'!B73</f>
        <v>0.26875</v>
      </c>
      <c r="C72" s="7">
        <f>'Local settings'!C73</f>
        <v>0.7520833333333333</v>
      </c>
      <c r="D72" s="8">
        <f t="shared" si="19"/>
        <v>0.48333333333333334</v>
      </c>
      <c r="E72" s="7">
        <f t="shared" si="16"/>
        <v>0.270833333333331</v>
      </c>
      <c r="F72" s="7">
        <f t="shared" si="17"/>
        <v>0.95833333333332</v>
      </c>
      <c r="G72" s="16">
        <f t="shared" si="18"/>
        <v>0.6874999999999891</v>
      </c>
      <c r="H72" s="8">
        <f t="shared" si="20"/>
        <v>0.48125000000000234</v>
      </c>
      <c r="I72" s="8">
        <f t="shared" si="21"/>
        <v>0.0020833333333309945</v>
      </c>
      <c r="J72" s="13">
        <f>IF(AND(A72&gt;=$M$24,A72&lt;=$M$25),24*(H72-'No DST'!G72),0)</f>
        <v>0</v>
      </c>
    </row>
    <row r="73" spans="1:10" ht="12.75">
      <c r="A73" s="6">
        <v>38058</v>
      </c>
      <c r="B73" s="7">
        <f>'Local settings'!B74</f>
        <v>0.2673611111111111</v>
      </c>
      <c r="C73" s="7">
        <f>'Local settings'!C74</f>
        <v>0.7534722222222222</v>
      </c>
      <c r="D73" s="8">
        <f t="shared" si="19"/>
        <v>0.4861111111111111</v>
      </c>
      <c r="E73" s="7">
        <f t="shared" si="16"/>
        <v>0.270833333333331</v>
      </c>
      <c r="F73" s="7">
        <f t="shared" si="17"/>
        <v>0.95833333333332</v>
      </c>
      <c r="G73" s="16">
        <f t="shared" si="18"/>
        <v>0.6874999999999891</v>
      </c>
      <c r="H73" s="8">
        <f t="shared" si="20"/>
        <v>0.4826388888888912</v>
      </c>
      <c r="I73" s="8">
        <f t="shared" si="21"/>
        <v>0.0034722222222198784</v>
      </c>
      <c r="J73" s="13">
        <f>IF(AND(A73&gt;=$M$24,A73&lt;=$M$25),24*(H73-'No DST'!G73),0)</f>
        <v>0</v>
      </c>
    </row>
    <row r="74" spans="1:10" ht="12.75">
      <c r="A74" s="6">
        <v>38059</v>
      </c>
      <c r="B74" s="7">
        <f>'Local settings'!B75</f>
        <v>0.2652777777777778</v>
      </c>
      <c r="C74" s="7">
        <f>'Local settings'!C75</f>
        <v>0.7541666666666668</v>
      </c>
      <c r="D74" s="8">
        <f t="shared" si="19"/>
        <v>0.488888888888889</v>
      </c>
      <c r="E74" s="7">
        <f t="shared" si="16"/>
        <v>0.270833333333331</v>
      </c>
      <c r="F74" s="7">
        <f t="shared" si="17"/>
        <v>0.95833333333332</v>
      </c>
      <c r="G74" s="16">
        <f t="shared" si="18"/>
        <v>0.6874999999999891</v>
      </c>
      <c r="H74" s="8">
        <f t="shared" si="20"/>
        <v>0.4833333333333358</v>
      </c>
      <c r="I74" s="8">
        <f t="shared" si="21"/>
        <v>0.005555555555553204</v>
      </c>
      <c r="J74" s="13">
        <f>IF(AND(A74&gt;=$M$24,A74&lt;=$M$25),24*(H74-'No DST'!G74),0)</f>
        <v>0</v>
      </c>
    </row>
    <row r="75" spans="1:10" ht="12.75">
      <c r="A75" s="6">
        <v>38060</v>
      </c>
      <c r="B75" s="7">
        <f>'Local settings'!B76</f>
        <v>0.2638888888888889</v>
      </c>
      <c r="C75" s="7">
        <f>'Local settings'!C76</f>
        <v>0.7555555555555555</v>
      </c>
      <c r="D75" s="8">
        <f t="shared" si="19"/>
        <v>0.49166666666666664</v>
      </c>
      <c r="E75" s="7">
        <f t="shared" si="16"/>
        <v>0.270833333333331</v>
      </c>
      <c r="F75" s="7">
        <f t="shared" si="17"/>
        <v>0.95833333333332</v>
      </c>
      <c r="G75" s="16">
        <f t="shared" si="18"/>
        <v>0.6874999999999891</v>
      </c>
      <c r="H75" s="8">
        <f t="shared" si="20"/>
        <v>0.48472222222222455</v>
      </c>
      <c r="I75" s="8">
        <f t="shared" si="21"/>
        <v>0.006944444444442088</v>
      </c>
      <c r="J75" s="13">
        <f>IF(AND(A75&gt;=$M$24,A75&lt;=$M$25),24*(H75-'No DST'!G75),0)</f>
        <v>0</v>
      </c>
    </row>
    <row r="76" spans="1:10" ht="12.75">
      <c r="A76" s="6">
        <v>38061</v>
      </c>
      <c r="B76" s="7">
        <f>'Local settings'!B77</f>
        <v>0.2625</v>
      </c>
      <c r="C76" s="7">
        <f>'Local settings'!C77</f>
        <v>0.7569444444444445</v>
      </c>
      <c r="D76" s="8">
        <f t="shared" si="19"/>
        <v>0.4944444444444445</v>
      </c>
      <c r="E76" s="7">
        <f t="shared" si="16"/>
        <v>0.270833333333331</v>
      </c>
      <c r="F76" s="7">
        <f t="shared" si="17"/>
        <v>0.95833333333332</v>
      </c>
      <c r="G76" s="16">
        <f t="shared" si="18"/>
        <v>0.6874999999999891</v>
      </c>
      <c r="H76" s="8">
        <f t="shared" si="20"/>
        <v>0.48611111111111355</v>
      </c>
      <c r="I76" s="8">
        <f t="shared" si="21"/>
        <v>0.008333333333330972</v>
      </c>
      <c r="J76" s="13">
        <f>IF(AND(A76&gt;=$M$24,A76&lt;=$M$25),24*(H76-'No DST'!G76),0)</f>
        <v>0</v>
      </c>
    </row>
    <row r="77" spans="1:10" ht="12.75">
      <c r="A77" s="6">
        <v>38062</v>
      </c>
      <c r="B77" s="7">
        <f>'Local settings'!B78</f>
        <v>0.2604166666666667</v>
      </c>
      <c r="C77" s="7">
        <f>'Local settings'!C78</f>
        <v>0.7583333333333333</v>
      </c>
      <c r="D77" s="8">
        <f t="shared" si="19"/>
        <v>0.4979166666666666</v>
      </c>
      <c r="E77" s="7">
        <f t="shared" si="16"/>
        <v>0.270833333333331</v>
      </c>
      <c r="F77" s="7">
        <f t="shared" si="17"/>
        <v>0.95833333333332</v>
      </c>
      <c r="G77" s="16">
        <f t="shared" si="18"/>
        <v>0.6874999999999891</v>
      </c>
      <c r="H77" s="8">
        <f t="shared" si="20"/>
        <v>0.4875000000000023</v>
      </c>
      <c r="I77" s="8">
        <f t="shared" si="21"/>
        <v>0.010416666666664298</v>
      </c>
      <c r="J77" s="13">
        <f>IF(AND(A77&gt;=$M$24,A77&lt;=$M$25),24*(H77-'No DST'!G77),0)</f>
        <v>0</v>
      </c>
    </row>
    <row r="78" spans="1:10" ht="12.75">
      <c r="A78" s="6">
        <v>38063</v>
      </c>
      <c r="B78" s="7">
        <f>'Local settings'!B79</f>
        <v>0.2590277777777778</v>
      </c>
      <c r="C78" s="7">
        <f>'Local settings'!C79</f>
        <v>0.7597222222222223</v>
      </c>
      <c r="D78" s="8">
        <f t="shared" si="19"/>
        <v>0.5006944444444446</v>
      </c>
      <c r="E78" s="7">
        <f t="shared" si="16"/>
        <v>0.270833333333331</v>
      </c>
      <c r="F78" s="7">
        <f t="shared" si="17"/>
        <v>0.95833333333332</v>
      </c>
      <c r="G78" s="16">
        <f t="shared" si="18"/>
        <v>0.6874999999999891</v>
      </c>
      <c r="H78" s="8">
        <f t="shared" si="20"/>
        <v>0.4888888888888913</v>
      </c>
      <c r="I78" s="8">
        <f t="shared" si="21"/>
        <v>0.011805555555553238</v>
      </c>
      <c r="J78" s="13">
        <f>IF(AND(A78&gt;=$M$24,A78&lt;=$M$25),24*(H78-'No DST'!G78),0)</f>
        <v>0</v>
      </c>
    </row>
    <row r="79" spans="1:10" ht="12.75">
      <c r="A79" s="6">
        <v>38064</v>
      </c>
      <c r="B79" s="7">
        <f>'Local settings'!B80</f>
        <v>0.2576388888888889</v>
      </c>
      <c r="C79" s="7">
        <f>'Local settings'!C80</f>
        <v>0.7604166666666666</v>
      </c>
      <c r="D79" s="8">
        <f t="shared" si="19"/>
        <v>0.5027777777777778</v>
      </c>
      <c r="E79" s="7">
        <f t="shared" si="16"/>
        <v>0.270833333333331</v>
      </c>
      <c r="F79" s="7">
        <f t="shared" si="17"/>
        <v>0.95833333333332</v>
      </c>
      <c r="G79" s="16">
        <f t="shared" si="18"/>
        <v>0.6874999999999891</v>
      </c>
      <c r="H79" s="8">
        <f t="shared" si="20"/>
        <v>0.48958333333333565</v>
      </c>
      <c r="I79" s="8">
        <f t="shared" si="21"/>
        <v>0.013194444444442122</v>
      </c>
      <c r="J79" s="13">
        <f>IF(AND(A79&gt;=$M$24,A79&lt;=$M$25),24*(H79-'No DST'!G79),0)</f>
        <v>0</v>
      </c>
    </row>
    <row r="80" spans="1:10" ht="12.75">
      <c r="A80" s="6">
        <v>38065</v>
      </c>
      <c r="B80" s="7">
        <f>'Local settings'!B81</f>
        <v>0.2555555555555556</v>
      </c>
      <c r="C80" s="7">
        <f>'Local settings'!C81</f>
        <v>0.7618055555555556</v>
      </c>
      <c r="D80" s="8">
        <f t="shared" si="19"/>
        <v>0.5062500000000001</v>
      </c>
      <c r="E80" s="7">
        <f t="shared" si="16"/>
        <v>0.270833333333331</v>
      </c>
      <c r="F80" s="7">
        <f t="shared" si="17"/>
        <v>0.95833333333332</v>
      </c>
      <c r="G80" s="16">
        <f t="shared" si="18"/>
        <v>0.6874999999999891</v>
      </c>
      <c r="H80" s="8">
        <f t="shared" si="20"/>
        <v>0.49097222222222464</v>
      </c>
      <c r="I80" s="8">
        <f t="shared" si="21"/>
        <v>0.015277777777775448</v>
      </c>
      <c r="J80" s="13">
        <f>IF(AND(A80&gt;=$M$24,A80&lt;=$M$25),24*(H80-'No DST'!G80),0)</f>
        <v>0</v>
      </c>
    </row>
    <row r="81" spans="1:10" ht="12.75">
      <c r="A81" s="6">
        <v>38066</v>
      </c>
      <c r="B81" s="7">
        <f>'Local settings'!B82</f>
        <v>0.25416666666666665</v>
      </c>
      <c r="C81" s="7">
        <f>'Local settings'!C82</f>
        <v>0.7631944444444444</v>
      </c>
      <c r="D81" s="8">
        <f t="shared" si="19"/>
        <v>0.5090277777777777</v>
      </c>
      <c r="E81" s="7">
        <f t="shared" si="16"/>
        <v>0.270833333333331</v>
      </c>
      <c r="F81" s="7">
        <f t="shared" si="17"/>
        <v>0.95833333333332</v>
      </c>
      <c r="G81" s="16">
        <f t="shared" si="18"/>
        <v>0.6874999999999891</v>
      </c>
      <c r="H81" s="8">
        <f t="shared" si="20"/>
        <v>0.4923611111111134</v>
      </c>
      <c r="I81" s="8">
        <f t="shared" si="21"/>
        <v>0.01666666666666433</v>
      </c>
      <c r="J81" s="13">
        <f>IF(AND(A81&gt;=$M$24,A81&lt;=$M$25),24*(H81-'No DST'!G81),0)</f>
        <v>0</v>
      </c>
    </row>
    <row r="82" spans="1:10" ht="12.75">
      <c r="A82" s="6">
        <v>38067</v>
      </c>
      <c r="B82" s="7">
        <f>'Local settings'!B83</f>
        <v>0.2520833333333333</v>
      </c>
      <c r="C82" s="7">
        <f>'Local settings'!C83</f>
        <v>0.7645833333333334</v>
      </c>
      <c r="D82" s="8">
        <f t="shared" si="19"/>
        <v>0.5125000000000001</v>
      </c>
      <c r="E82" s="7">
        <f t="shared" si="16"/>
        <v>0.270833333333331</v>
      </c>
      <c r="F82" s="7">
        <f t="shared" si="17"/>
        <v>0.95833333333332</v>
      </c>
      <c r="G82" s="16">
        <f t="shared" si="18"/>
        <v>0.6874999999999891</v>
      </c>
      <c r="H82" s="8">
        <f t="shared" si="20"/>
        <v>0.4937500000000024</v>
      </c>
      <c r="I82" s="8">
        <f t="shared" si="21"/>
        <v>0.018749999999997657</v>
      </c>
      <c r="J82" s="13">
        <f>IF(AND(A82&gt;=$M$24,A82&lt;=$M$25),24*(H82-'No DST'!G82),0)</f>
        <v>0</v>
      </c>
    </row>
    <row r="83" spans="1:10" ht="12.75">
      <c r="A83" s="6">
        <v>38068</v>
      </c>
      <c r="B83" s="7">
        <f>'Local settings'!B84</f>
        <v>0.25069444444444444</v>
      </c>
      <c r="C83" s="7">
        <f>'Local settings'!C84</f>
        <v>0.7652777777777778</v>
      </c>
      <c r="D83" s="8">
        <f t="shared" si="19"/>
        <v>0.5145833333333334</v>
      </c>
      <c r="E83" s="7">
        <f t="shared" si="16"/>
        <v>0.270833333333331</v>
      </c>
      <c r="F83" s="7">
        <f t="shared" si="17"/>
        <v>0.95833333333332</v>
      </c>
      <c r="G83" s="16">
        <f t="shared" si="18"/>
        <v>0.6874999999999891</v>
      </c>
      <c r="H83" s="8">
        <f t="shared" si="20"/>
        <v>0.49444444444444685</v>
      </c>
      <c r="I83" s="8">
        <f t="shared" si="21"/>
        <v>0.02013888888888654</v>
      </c>
      <c r="J83" s="13">
        <f>IF(AND(A83&gt;=$M$24,A83&lt;=$M$25),24*(H83-'No DST'!G83),0)</f>
        <v>0</v>
      </c>
    </row>
    <row r="84" spans="1:10" ht="12.75">
      <c r="A84" s="6">
        <v>38069</v>
      </c>
      <c r="B84" s="7">
        <f>'Local settings'!B85</f>
        <v>0.24930555555555556</v>
      </c>
      <c r="C84" s="7">
        <f>'Local settings'!C85</f>
        <v>0.7666666666666666</v>
      </c>
      <c r="D84" s="8">
        <f t="shared" si="19"/>
        <v>0.517361111111111</v>
      </c>
      <c r="E84" s="7">
        <f t="shared" si="16"/>
        <v>0.270833333333331</v>
      </c>
      <c r="F84" s="7">
        <f t="shared" si="17"/>
        <v>0.95833333333332</v>
      </c>
      <c r="G84" s="16">
        <f t="shared" si="18"/>
        <v>0.6874999999999891</v>
      </c>
      <c r="H84" s="8">
        <f t="shared" si="20"/>
        <v>0.4958333333333356</v>
      </c>
      <c r="I84" s="8">
        <f t="shared" si="21"/>
        <v>0.021527777777775425</v>
      </c>
      <c r="J84" s="13">
        <f>IF(AND(A84&gt;=$M$24,A84&lt;=$M$25),24*(H84-'No DST'!G84),0)</f>
        <v>0</v>
      </c>
    </row>
    <row r="85" spans="1:10" ht="12.75">
      <c r="A85" s="6">
        <v>38070</v>
      </c>
      <c r="B85" s="7">
        <f>'Local settings'!B86</f>
        <v>0.24722222222222223</v>
      </c>
      <c r="C85" s="7">
        <f>'Local settings'!C86</f>
        <v>0.7680555555555556</v>
      </c>
      <c r="D85" s="8">
        <f t="shared" si="19"/>
        <v>0.5208333333333334</v>
      </c>
      <c r="E85" s="7">
        <f t="shared" si="16"/>
        <v>0.270833333333331</v>
      </c>
      <c r="F85" s="7">
        <f t="shared" si="17"/>
        <v>0.95833333333332</v>
      </c>
      <c r="G85" s="16">
        <f t="shared" si="18"/>
        <v>0.6874999999999891</v>
      </c>
      <c r="H85" s="8">
        <f t="shared" si="20"/>
        <v>0.4972222222222246</v>
      </c>
      <c r="I85" s="8">
        <f t="shared" si="21"/>
        <v>0.02361111111110875</v>
      </c>
      <c r="J85" s="13">
        <f>IF(AND(A85&gt;=$M$24,A85&lt;=$M$25),24*(H85-'No DST'!G85),0)</f>
        <v>0</v>
      </c>
    </row>
    <row r="86" spans="1:10" ht="12.75">
      <c r="A86" s="6">
        <v>38071</v>
      </c>
      <c r="B86" s="7">
        <f>'Local settings'!B87</f>
        <v>0.24583333333333335</v>
      </c>
      <c r="C86" s="7">
        <f>'Local settings'!C87</f>
        <v>0.7694444444444444</v>
      </c>
      <c r="D86" s="8">
        <f t="shared" si="19"/>
        <v>0.523611111111111</v>
      </c>
      <c r="E86" s="7">
        <f t="shared" si="16"/>
        <v>0.270833333333331</v>
      </c>
      <c r="F86" s="7">
        <f t="shared" si="17"/>
        <v>0.95833333333332</v>
      </c>
      <c r="G86" s="16">
        <f t="shared" si="18"/>
        <v>0.6874999999999891</v>
      </c>
      <c r="H86" s="8">
        <f t="shared" si="20"/>
        <v>0.4986111111111134</v>
      </c>
      <c r="I86" s="8">
        <f t="shared" si="21"/>
        <v>0.024999999999997635</v>
      </c>
      <c r="J86" s="13">
        <f>IF(AND(A86&gt;=$M$24,A86&lt;=$M$25),24*(H86-'No DST'!G86),0)</f>
        <v>0</v>
      </c>
    </row>
    <row r="87" spans="1:10" ht="12.75">
      <c r="A87" s="6">
        <v>38072</v>
      </c>
      <c r="B87" s="7">
        <f>'Local settings'!B88</f>
        <v>0.24444444444444446</v>
      </c>
      <c r="C87" s="7">
        <f>'Local settings'!C88</f>
        <v>0.7708333333333334</v>
      </c>
      <c r="D87" s="8">
        <f t="shared" si="19"/>
        <v>0.5263888888888889</v>
      </c>
      <c r="E87" s="7">
        <f t="shared" si="16"/>
        <v>0.270833333333331</v>
      </c>
      <c r="F87" s="7">
        <f t="shared" si="17"/>
        <v>0.95833333333332</v>
      </c>
      <c r="G87" s="16">
        <f t="shared" si="18"/>
        <v>0.6874999999999891</v>
      </c>
      <c r="H87" s="8">
        <f t="shared" si="20"/>
        <v>0.5000000000000024</v>
      </c>
      <c r="I87" s="8">
        <f t="shared" si="21"/>
        <v>0.026388888888886464</v>
      </c>
      <c r="J87" s="13">
        <f>IF(AND(A87&gt;=$M$24,A87&lt;=$M$25),24*(H87-'No DST'!G87),0)</f>
        <v>0</v>
      </c>
    </row>
    <row r="88" spans="1:10" ht="12.75">
      <c r="A88" s="6">
        <v>38073</v>
      </c>
      <c r="B88" s="7">
        <f>'Local settings'!B89</f>
        <v>0.2423611111111111</v>
      </c>
      <c r="C88" s="7">
        <f>'Local settings'!C89</f>
        <v>0.7715277777777777</v>
      </c>
      <c r="D88" s="8">
        <f t="shared" si="19"/>
        <v>0.5291666666666666</v>
      </c>
      <c r="E88" s="7">
        <f t="shared" si="16"/>
        <v>0.270833333333331</v>
      </c>
      <c r="F88" s="7">
        <f t="shared" si="17"/>
        <v>0.95833333333332</v>
      </c>
      <c r="G88" s="16">
        <f t="shared" si="18"/>
        <v>0.6874999999999891</v>
      </c>
      <c r="H88" s="8">
        <f t="shared" si="20"/>
        <v>0.5006944444444468</v>
      </c>
      <c r="I88" s="8">
        <f t="shared" si="21"/>
        <v>0.02847222222221979</v>
      </c>
      <c r="J88" s="13">
        <f>IF(AND(A88&gt;=$M$24,A88&lt;=$M$25),24*(H88-'No DST'!G88),0)</f>
        <v>0</v>
      </c>
    </row>
    <row r="89" spans="1:10" ht="12.75">
      <c r="A89" s="6">
        <v>38074</v>
      </c>
      <c r="B89" s="7">
        <f>'Local settings'!B90</f>
        <v>0.24097222222222223</v>
      </c>
      <c r="C89" s="7">
        <f>'Local settings'!C90</f>
        <v>0.7729166666666667</v>
      </c>
      <c r="D89" s="8">
        <f t="shared" si="19"/>
        <v>0.5319444444444444</v>
      </c>
      <c r="E89" s="7">
        <f t="shared" si="16"/>
        <v>0.270833333333331</v>
      </c>
      <c r="F89" s="7">
        <f t="shared" si="17"/>
        <v>0.95833333333332</v>
      </c>
      <c r="G89" s="16">
        <f t="shared" si="18"/>
        <v>0.6874999999999891</v>
      </c>
      <c r="H89" s="8">
        <f t="shared" si="20"/>
        <v>0.5020833333333357</v>
      </c>
      <c r="I89" s="8">
        <f t="shared" si="21"/>
        <v>0.029861111111108785</v>
      </c>
      <c r="J89" s="13">
        <f>IF(AND(A89&gt;=$M$24,A89&lt;=$M$25),24*(H89-'No DST'!G89),0)</f>
        <v>0</v>
      </c>
    </row>
    <row r="90" spans="1:10" ht="12.75">
      <c r="A90" s="6">
        <v>38075</v>
      </c>
      <c r="B90" s="7">
        <f>'Local settings'!B91</f>
        <v>0.2388888888888889</v>
      </c>
      <c r="C90" s="7">
        <f>'Local settings'!C91</f>
        <v>0.7743055555555555</v>
      </c>
      <c r="D90" s="8">
        <f t="shared" si="19"/>
        <v>0.5354166666666665</v>
      </c>
      <c r="E90" s="7">
        <f t="shared" si="16"/>
        <v>0.270833333333331</v>
      </c>
      <c r="F90" s="7">
        <f t="shared" si="17"/>
        <v>0.95833333333332</v>
      </c>
      <c r="G90" s="16">
        <f t="shared" si="18"/>
        <v>0.6874999999999891</v>
      </c>
      <c r="H90" s="8">
        <f t="shared" si="20"/>
        <v>0.5034722222222245</v>
      </c>
      <c r="I90" s="8">
        <f t="shared" si="21"/>
        <v>0.031944444444442</v>
      </c>
      <c r="J90" s="13">
        <f>IF(AND(A90&gt;=$M$24,A90&lt;=$M$25),24*(H90-'No DST'!G90),0)</f>
        <v>0</v>
      </c>
    </row>
    <row r="91" spans="1:10" ht="12.75">
      <c r="A91" s="6">
        <v>38076</v>
      </c>
      <c r="B91" s="7">
        <f>'Local settings'!B92</f>
        <v>0.2375</v>
      </c>
      <c r="C91" s="7">
        <f>'Local settings'!C92</f>
        <v>0.7756944444444445</v>
      </c>
      <c r="D91" s="8">
        <f t="shared" si="19"/>
        <v>0.5381944444444444</v>
      </c>
      <c r="E91" s="7">
        <f t="shared" si="16"/>
        <v>0.270833333333331</v>
      </c>
      <c r="F91" s="7">
        <f t="shared" si="17"/>
        <v>0.95833333333332</v>
      </c>
      <c r="G91" s="16">
        <f t="shared" si="18"/>
        <v>0.6874999999999891</v>
      </c>
      <c r="H91" s="8">
        <f t="shared" si="20"/>
        <v>0.5048611111111134</v>
      </c>
      <c r="I91" s="8">
        <f t="shared" si="21"/>
        <v>0.033333333333330994</v>
      </c>
      <c r="J91" s="13">
        <f>IF(AND(A91&gt;=$M$24,A91&lt;=$M$25),24*(H91-'No DST'!G91),0)</f>
        <v>0</v>
      </c>
    </row>
    <row r="92" spans="1:11" ht="12.75">
      <c r="A92" s="6">
        <v>38077</v>
      </c>
      <c r="B92" s="7">
        <f>'Local settings'!B93</f>
        <v>0.2777777777777778</v>
      </c>
      <c r="C92" s="7">
        <f>'Local settings'!C93</f>
        <v>0.8180555555555555</v>
      </c>
      <c r="D92" s="8">
        <f t="shared" si="19"/>
        <v>0.5402777777777777</v>
      </c>
      <c r="E92" s="7">
        <f t="shared" si="16"/>
        <v>0.270833333333331</v>
      </c>
      <c r="F92" s="7">
        <f t="shared" si="17"/>
        <v>0.95833333333332</v>
      </c>
      <c r="G92" s="16">
        <f t="shared" si="18"/>
        <v>0.6874999999999891</v>
      </c>
      <c r="H92" s="8">
        <f t="shared" si="20"/>
        <v>0.5402777777777777</v>
      </c>
      <c r="I92" s="8">
        <f t="shared" si="21"/>
        <v>0</v>
      </c>
      <c r="J92" s="13">
        <f>IF(AND(A92&gt;=$M$24,A92&lt;=$M$25),24*(H92-'No DST'!G92),0)</f>
        <v>0</v>
      </c>
      <c r="K92" s="9"/>
    </row>
    <row r="93" spans="1:10" ht="12.75">
      <c r="A93" s="6">
        <v>38078</v>
      </c>
      <c r="B93" s="7">
        <f>'Local settings'!B94</f>
        <v>0.27569444444444446</v>
      </c>
      <c r="C93" s="7">
        <f>'Local settings'!C94</f>
        <v>0.8194444444444445</v>
      </c>
      <c r="D93" s="8">
        <f t="shared" si="19"/>
        <v>0.5437500000000001</v>
      </c>
      <c r="E93" s="7">
        <f aca="true" t="shared" si="22" ref="E93:E122">$L$13</f>
        <v>0.270833333333331</v>
      </c>
      <c r="F93" s="7">
        <f aca="true" t="shared" si="23" ref="F93:F122">$M$13</f>
        <v>0.95833333333332</v>
      </c>
      <c r="G93" s="16">
        <f t="shared" si="18"/>
        <v>0.6874999999999891</v>
      </c>
      <c r="H93" s="8">
        <f t="shared" si="20"/>
        <v>0.5437500000000001</v>
      </c>
      <c r="I93" s="8">
        <f t="shared" si="21"/>
        <v>0</v>
      </c>
      <c r="J93" s="13">
        <f>IF(AND(A93&gt;=$M$24,A93&lt;=$M$25),24*(H93-'No DST'!G93),0)</f>
        <v>0</v>
      </c>
    </row>
    <row r="94" spans="1:10" ht="12.75">
      <c r="A94" s="6">
        <v>38079</v>
      </c>
      <c r="B94" s="7">
        <f>'Local settings'!B95</f>
        <v>0.2743055555555555</v>
      </c>
      <c r="C94" s="7">
        <f>'Local settings'!C95</f>
        <v>0.8208333333333333</v>
      </c>
      <c r="D94" s="8">
        <f t="shared" si="19"/>
        <v>0.5465277777777777</v>
      </c>
      <c r="E94" s="7">
        <f t="shared" si="22"/>
        <v>0.270833333333331</v>
      </c>
      <c r="F94" s="7">
        <f t="shared" si="23"/>
        <v>0.95833333333332</v>
      </c>
      <c r="G94" s="16">
        <f t="shared" si="18"/>
        <v>0.6874999999999891</v>
      </c>
      <c r="H94" s="8">
        <f t="shared" si="20"/>
        <v>0.5465277777777777</v>
      </c>
      <c r="I94" s="8">
        <f t="shared" si="21"/>
        <v>0</v>
      </c>
      <c r="J94" s="13">
        <f>IF(AND(A94&gt;=$M$24,A94&lt;=$M$25),24*(H94-'No DST'!G94),0)</f>
        <v>0</v>
      </c>
    </row>
    <row r="95" spans="1:10" ht="12.75">
      <c r="A95" s="6">
        <v>38080</v>
      </c>
      <c r="B95" s="7">
        <f>'Local settings'!B96</f>
        <v>0.27291666666666664</v>
      </c>
      <c r="C95" s="7">
        <f>'Local settings'!C96</f>
        <v>0.8222222222222223</v>
      </c>
      <c r="D95" s="8">
        <f t="shared" si="19"/>
        <v>0.5493055555555557</v>
      </c>
      <c r="E95" s="7">
        <f t="shared" si="22"/>
        <v>0.270833333333331</v>
      </c>
      <c r="F95" s="7">
        <f t="shared" si="23"/>
        <v>0.95833333333332</v>
      </c>
      <c r="G95" s="16">
        <f t="shared" si="18"/>
        <v>0.6874999999999891</v>
      </c>
      <c r="H95" s="8">
        <f t="shared" si="20"/>
        <v>0.5493055555555557</v>
      </c>
      <c r="I95" s="8">
        <f t="shared" si="21"/>
        <v>0</v>
      </c>
      <c r="J95" s="13">
        <f>IF(AND(A95&gt;=$M$24,A95&lt;=$M$25),24*(H95-'No DST'!G95),0)</f>
        <v>0</v>
      </c>
    </row>
    <row r="96" spans="1:10" ht="12.75">
      <c r="A96" s="6">
        <v>38081</v>
      </c>
      <c r="B96" s="7">
        <f>'Local settings'!B97</f>
        <v>0.2708333333333333</v>
      </c>
      <c r="C96" s="7">
        <f>'Local settings'!C97</f>
        <v>0.8229166666666666</v>
      </c>
      <c r="D96" s="8">
        <f t="shared" si="19"/>
        <v>0.5520833333333333</v>
      </c>
      <c r="E96" s="7">
        <f t="shared" si="22"/>
        <v>0.270833333333331</v>
      </c>
      <c r="F96" s="7">
        <f t="shared" si="23"/>
        <v>0.95833333333332</v>
      </c>
      <c r="G96" s="16">
        <f t="shared" si="18"/>
        <v>0.6874999999999891</v>
      </c>
      <c r="H96" s="8">
        <f t="shared" si="20"/>
        <v>0.5520833333333333</v>
      </c>
      <c r="I96" s="8">
        <f t="shared" si="21"/>
        <v>0</v>
      </c>
      <c r="J96" s="13">
        <f>IF(AND(A96&gt;=$M$24,A96&lt;=$M$25),24*(H96-'No DST'!G96),0)</f>
        <v>0</v>
      </c>
    </row>
    <row r="97" spans="1:10" ht="12.75">
      <c r="A97" s="6">
        <v>38082</v>
      </c>
      <c r="B97" s="7">
        <f>'Local settings'!B98</f>
        <v>0.26944444444444443</v>
      </c>
      <c r="C97" s="7">
        <f>'Local settings'!C98</f>
        <v>0.8243055555555556</v>
      </c>
      <c r="D97" s="8">
        <f t="shared" si="19"/>
        <v>0.5548611111111112</v>
      </c>
      <c r="E97" s="7">
        <f t="shared" si="22"/>
        <v>0.270833333333331</v>
      </c>
      <c r="F97" s="7">
        <f t="shared" si="23"/>
        <v>0.95833333333332</v>
      </c>
      <c r="G97" s="16">
        <f t="shared" si="18"/>
        <v>0.6874999999999891</v>
      </c>
      <c r="H97" s="8">
        <f t="shared" si="20"/>
        <v>0.5534722222222246</v>
      </c>
      <c r="I97" s="8">
        <f t="shared" si="21"/>
        <v>0.0013888888888866635</v>
      </c>
      <c r="J97" s="13">
        <f>IF(AND(A97&gt;=$M$24,A97&lt;=$M$25),24*(H97-'No DST'!G97),0)</f>
        <v>0</v>
      </c>
    </row>
    <row r="98" spans="1:10" ht="12.75">
      <c r="A98" s="6">
        <v>38083</v>
      </c>
      <c r="B98" s="7">
        <f>'Local settings'!B99</f>
        <v>0.26805555555555555</v>
      </c>
      <c r="C98" s="7">
        <f>'Local settings'!C99</f>
        <v>0.8256944444444444</v>
      </c>
      <c r="D98" s="8">
        <f t="shared" si="19"/>
        <v>0.5576388888888888</v>
      </c>
      <c r="E98" s="7">
        <f t="shared" si="22"/>
        <v>0.270833333333331</v>
      </c>
      <c r="F98" s="7">
        <f t="shared" si="23"/>
        <v>0.95833333333332</v>
      </c>
      <c r="G98" s="16">
        <f t="shared" si="18"/>
        <v>0.6874999999999891</v>
      </c>
      <c r="H98" s="8">
        <f t="shared" si="20"/>
        <v>0.5548611111111135</v>
      </c>
      <c r="I98" s="8">
        <f t="shared" si="21"/>
        <v>0.0027777777777753254</v>
      </c>
      <c r="J98" s="13">
        <f>IF(AND(A98&gt;=$M$24,A98&lt;=$M$25),24*(H98-'No DST'!G98),0)</f>
        <v>0</v>
      </c>
    </row>
    <row r="99" spans="1:10" ht="12.75">
      <c r="A99" s="6">
        <v>38084</v>
      </c>
      <c r="B99" s="7">
        <f>'Local settings'!B100</f>
        <v>0.2659722222222222</v>
      </c>
      <c r="C99" s="7">
        <f>'Local settings'!C100</f>
        <v>0.8270833333333334</v>
      </c>
      <c r="D99" s="8">
        <f t="shared" si="19"/>
        <v>0.5611111111111111</v>
      </c>
      <c r="E99" s="7">
        <f t="shared" si="22"/>
        <v>0.270833333333331</v>
      </c>
      <c r="F99" s="7">
        <f t="shared" si="23"/>
        <v>0.95833333333332</v>
      </c>
      <c r="G99" s="16">
        <f t="shared" si="18"/>
        <v>0.6874999999999891</v>
      </c>
      <c r="H99" s="8">
        <f t="shared" si="20"/>
        <v>0.5562500000000024</v>
      </c>
      <c r="I99" s="8">
        <f t="shared" si="21"/>
        <v>0.004861111111108762</v>
      </c>
      <c r="J99" s="13">
        <f>IF(AND(A99&gt;=$M$24,A99&lt;=$M$25),24*(H99-'No DST'!G99),0)</f>
        <v>0</v>
      </c>
    </row>
    <row r="100" spans="1:10" ht="12.75">
      <c r="A100" s="6">
        <v>38085</v>
      </c>
      <c r="B100" s="7">
        <f>'Local settings'!B101</f>
        <v>0.26458333333333334</v>
      </c>
      <c r="C100" s="7">
        <f>'Local settings'!C101</f>
        <v>0.8277777777777778</v>
      </c>
      <c r="D100" s="8">
        <f t="shared" si="19"/>
        <v>0.5631944444444446</v>
      </c>
      <c r="E100" s="7">
        <f t="shared" si="22"/>
        <v>0.270833333333331</v>
      </c>
      <c r="F100" s="7">
        <f t="shared" si="23"/>
        <v>0.95833333333332</v>
      </c>
      <c r="G100" s="16">
        <f t="shared" si="18"/>
        <v>0.6874999999999891</v>
      </c>
      <c r="H100" s="8">
        <f t="shared" si="20"/>
        <v>0.5569444444444469</v>
      </c>
      <c r="I100" s="8">
        <f t="shared" si="21"/>
        <v>0.006249999999997646</v>
      </c>
      <c r="J100" s="13">
        <f>IF(AND(A100&gt;=$M$24,A100&lt;=$M$25),24*(H100-'No DST'!G100),0)</f>
        <v>0</v>
      </c>
    </row>
    <row r="101" spans="1:10" ht="12.75">
      <c r="A101" s="6">
        <v>38086</v>
      </c>
      <c r="B101" s="7">
        <f>'Local settings'!B102</f>
        <v>0.26319444444444445</v>
      </c>
      <c r="C101" s="7">
        <f>'Local settings'!C102</f>
        <v>0.8291666666666666</v>
      </c>
      <c r="D101" s="8">
        <f t="shared" si="19"/>
        <v>0.5659722222222221</v>
      </c>
      <c r="E101" s="7">
        <f t="shared" si="22"/>
        <v>0.270833333333331</v>
      </c>
      <c r="F101" s="7">
        <f t="shared" si="23"/>
        <v>0.95833333333332</v>
      </c>
      <c r="G101" s="16">
        <f t="shared" si="18"/>
        <v>0.6874999999999891</v>
      </c>
      <c r="H101" s="8">
        <f t="shared" si="20"/>
        <v>0.5583333333333356</v>
      </c>
      <c r="I101" s="8">
        <f t="shared" si="21"/>
        <v>0.00763888888888653</v>
      </c>
      <c r="J101" s="13">
        <f>IF(AND(A101&gt;=$M$24,A101&lt;=$M$25),24*(H101-'No DST'!G101),0)</f>
        <v>0</v>
      </c>
    </row>
    <row r="102" spans="1:10" ht="12.75">
      <c r="A102" s="6">
        <v>38087</v>
      </c>
      <c r="B102" s="7">
        <f>'Local settings'!B103</f>
        <v>0.26180555555555557</v>
      </c>
      <c r="C102" s="7">
        <f>'Local settings'!C103</f>
        <v>0.8305555555555556</v>
      </c>
      <c r="D102" s="8">
        <f t="shared" si="19"/>
        <v>0.5687500000000001</v>
      </c>
      <c r="E102" s="7">
        <f t="shared" si="22"/>
        <v>0.270833333333331</v>
      </c>
      <c r="F102" s="7">
        <f t="shared" si="23"/>
        <v>0.95833333333332</v>
      </c>
      <c r="G102" s="16">
        <f t="shared" si="18"/>
        <v>0.6874999999999891</v>
      </c>
      <c r="H102" s="8">
        <f t="shared" si="20"/>
        <v>0.5597222222222247</v>
      </c>
      <c r="I102" s="8">
        <f t="shared" si="21"/>
        <v>0.009027777777775414</v>
      </c>
      <c r="J102" s="13">
        <f>IF(AND(A102&gt;=$M$24,A102&lt;=$M$25),24*(H102-'No DST'!G102),0)</f>
        <v>0</v>
      </c>
    </row>
    <row r="103" spans="1:10" ht="12.75">
      <c r="A103" s="6">
        <v>38088</v>
      </c>
      <c r="B103" s="7">
        <f>'Local settings'!B104</f>
        <v>0.25972222222222224</v>
      </c>
      <c r="C103" s="7">
        <f>'Local settings'!C104</f>
        <v>0.8319444444444444</v>
      </c>
      <c r="D103" s="8">
        <f t="shared" si="19"/>
        <v>0.5722222222222222</v>
      </c>
      <c r="E103" s="7">
        <f t="shared" si="22"/>
        <v>0.270833333333331</v>
      </c>
      <c r="F103" s="7">
        <f t="shared" si="23"/>
        <v>0.95833333333332</v>
      </c>
      <c r="G103" s="16">
        <f t="shared" si="18"/>
        <v>0.6874999999999891</v>
      </c>
      <c r="H103" s="8">
        <f t="shared" si="20"/>
        <v>0.5611111111111133</v>
      </c>
      <c r="I103" s="8">
        <f t="shared" si="21"/>
        <v>0.011111111111108851</v>
      </c>
      <c r="J103" s="13">
        <f>IF(AND(A103&gt;=$M$24,A103&lt;=$M$25),24*(H103-'No DST'!G103),0)</f>
        <v>0</v>
      </c>
    </row>
    <row r="104" spans="1:10" ht="12.75">
      <c r="A104" s="6">
        <v>38089</v>
      </c>
      <c r="B104" s="7">
        <f>'Local settings'!B105</f>
        <v>0.25833333333333336</v>
      </c>
      <c r="C104" s="7">
        <f>'Local settings'!C105</f>
        <v>0.8326388888888889</v>
      </c>
      <c r="D104" s="8">
        <f t="shared" si="19"/>
        <v>0.5743055555555556</v>
      </c>
      <c r="E104" s="7">
        <f t="shared" si="22"/>
        <v>0.270833333333331</v>
      </c>
      <c r="F104" s="7">
        <f t="shared" si="23"/>
        <v>0.95833333333332</v>
      </c>
      <c r="G104" s="16">
        <f t="shared" si="18"/>
        <v>0.6874999999999891</v>
      </c>
      <c r="H104" s="8">
        <f t="shared" si="20"/>
        <v>0.5618055555555579</v>
      </c>
      <c r="I104" s="8">
        <f t="shared" si="21"/>
        <v>0.012499999999997735</v>
      </c>
      <c r="J104" s="13">
        <f>IF(AND(A104&gt;=$M$24,A104&lt;=$M$25),24*(H104-'No DST'!G104),0)</f>
        <v>0</v>
      </c>
    </row>
    <row r="105" spans="1:10" ht="12.75">
      <c r="A105" s="6">
        <v>38090</v>
      </c>
      <c r="B105" s="7">
        <f>'Local settings'!B106</f>
        <v>0.2569444444444445</v>
      </c>
      <c r="C105" s="7">
        <f>'Local settings'!C106</f>
        <v>0.8340277777777777</v>
      </c>
      <c r="D105" s="8">
        <f t="shared" si="19"/>
        <v>0.5770833333333332</v>
      </c>
      <c r="E105" s="7">
        <f t="shared" si="22"/>
        <v>0.270833333333331</v>
      </c>
      <c r="F105" s="7">
        <f t="shared" si="23"/>
        <v>0.95833333333332</v>
      </c>
      <c r="G105" s="16">
        <f t="shared" si="18"/>
        <v>0.6874999999999891</v>
      </c>
      <c r="H105" s="8">
        <f t="shared" si="20"/>
        <v>0.5631944444444468</v>
      </c>
      <c r="I105" s="8">
        <f t="shared" si="21"/>
        <v>0.013888888888886397</v>
      </c>
      <c r="J105" s="13">
        <f>IF(AND(A105&gt;=$M$24,A105&lt;=$M$25),24*(H105-'No DST'!G105),0)</f>
        <v>0</v>
      </c>
    </row>
    <row r="106" spans="1:10" ht="12.75">
      <c r="A106" s="6">
        <v>38091</v>
      </c>
      <c r="B106" s="7">
        <f>'Local settings'!B107</f>
        <v>0.2548611111111111</v>
      </c>
      <c r="C106" s="7">
        <f>'Local settings'!C107</f>
        <v>0.8354166666666667</v>
      </c>
      <c r="D106" s="8">
        <f t="shared" si="19"/>
        <v>0.5805555555555556</v>
      </c>
      <c r="E106" s="7">
        <f t="shared" si="22"/>
        <v>0.270833333333331</v>
      </c>
      <c r="F106" s="7">
        <f t="shared" si="23"/>
        <v>0.95833333333332</v>
      </c>
      <c r="G106" s="16">
        <f t="shared" si="18"/>
        <v>0.6874999999999891</v>
      </c>
      <c r="H106" s="8">
        <f t="shared" si="20"/>
        <v>0.5645833333333357</v>
      </c>
      <c r="I106" s="8">
        <f t="shared" si="21"/>
        <v>0.015972222222219945</v>
      </c>
      <c r="J106" s="13">
        <f>IF(AND(A106&gt;=$M$24,A106&lt;=$M$25),24*(H106-'No DST'!G106),0)</f>
        <v>0</v>
      </c>
    </row>
    <row r="107" spans="1:10" ht="12.75">
      <c r="A107" s="6">
        <v>38092</v>
      </c>
      <c r="B107" s="7">
        <f>'Local settings'!B108</f>
        <v>0.2534722222222222</v>
      </c>
      <c r="C107" s="7">
        <f>'Local settings'!C108</f>
        <v>0.8368055555555555</v>
      </c>
      <c r="D107" s="8">
        <f t="shared" si="19"/>
        <v>0.5833333333333333</v>
      </c>
      <c r="E107" s="7">
        <f t="shared" si="22"/>
        <v>0.270833333333331</v>
      </c>
      <c r="F107" s="7">
        <f t="shared" si="23"/>
        <v>0.95833333333332</v>
      </c>
      <c r="G107" s="16">
        <f t="shared" si="18"/>
        <v>0.6874999999999891</v>
      </c>
      <c r="H107" s="8">
        <f t="shared" si="20"/>
        <v>0.5659722222222245</v>
      </c>
      <c r="I107" s="8">
        <f t="shared" si="21"/>
        <v>0.017361111111108718</v>
      </c>
      <c r="J107" s="13">
        <f>IF(AND(A107&gt;=$M$24,A107&lt;=$M$25),24*(H107-'No DST'!G107),0)</f>
        <v>0</v>
      </c>
    </row>
    <row r="108" spans="1:10" ht="12.75">
      <c r="A108" s="6">
        <v>38093</v>
      </c>
      <c r="B108" s="7">
        <f>'Local settings'!B109</f>
        <v>0.2520833333333333</v>
      </c>
      <c r="C108" s="7">
        <f>'Local settings'!C109</f>
        <v>0.8375</v>
      </c>
      <c r="D108" s="8">
        <f t="shared" si="19"/>
        <v>0.5854166666666667</v>
      </c>
      <c r="E108" s="7">
        <f t="shared" si="22"/>
        <v>0.270833333333331</v>
      </c>
      <c r="F108" s="7">
        <f t="shared" si="23"/>
        <v>0.95833333333332</v>
      </c>
      <c r="G108" s="16">
        <f t="shared" si="18"/>
        <v>0.6874999999999891</v>
      </c>
      <c r="H108" s="8">
        <f t="shared" si="20"/>
        <v>0.5666666666666691</v>
      </c>
      <c r="I108" s="8">
        <f t="shared" si="21"/>
        <v>0.018749999999997602</v>
      </c>
      <c r="J108" s="13">
        <f>IF(AND(A108&gt;=$M$24,A108&lt;=$M$25),24*(H108-'No DST'!G108),0)</f>
        <v>0</v>
      </c>
    </row>
    <row r="109" spans="1:10" ht="12.75">
      <c r="A109" s="6">
        <v>38094</v>
      </c>
      <c r="B109" s="7">
        <f>'Local settings'!B110</f>
        <v>0.25069444444444444</v>
      </c>
      <c r="C109" s="7">
        <f>'Local settings'!C110</f>
        <v>0.8388888888888889</v>
      </c>
      <c r="D109" s="8">
        <f t="shared" si="19"/>
        <v>0.5881944444444445</v>
      </c>
      <c r="E109" s="7">
        <f t="shared" si="22"/>
        <v>0.270833333333331</v>
      </c>
      <c r="F109" s="7">
        <f t="shared" si="23"/>
        <v>0.95833333333332</v>
      </c>
      <c r="G109" s="16">
        <f t="shared" si="18"/>
        <v>0.6874999999999891</v>
      </c>
      <c r="H109" s="8">
        <f t="shared" si="20"/>
        <v>0.568055555555558</v>
      </c>
      <c r="I109" s="8">
        <f t="shared" si="21"/>
        <v>0.020138888888886486</v>
      </c>
      <c r="J109" s="13">
        <f>IF(AND(A109&gt;=$M$24,A109&lt;=$M$25),24*(H109-'No DST'!G109),0)</f>
        <v>0</v>
      </c>
    </row>
    <row r="110" spans="1:10" ht="12.75">
      <c r="A110" s="6">
        <v>38095</v>
      </c>
      <c r="B110" s="7">
        <f>'Local settings'!B111</f>
        <v>0.24930555555555556</v>
      </c>
      <c r="C110" s="7">
        <f>'Local settings'!C111</f>
        <v>0.8402777777777778</v>
      </c>
      <c r="D110" s="8">
        <f t="shared" si="19"/>
        <v>0.5909722222222222</v>
      </c>
      <c r="E110" s="7">
        <f t="shared" si="22"/>
        <v>0.270833333333331</v>
      </c>
      <c r="F110" s="7">
        <f t="shared" si="23"/>
        <v>0.95833333333332</v>
      </c>
      <c r="G110" s="16">
        <f t="shared" si="18"/>
        <v>0.6874999999999891</v>
      </c>
      <c r="H110" s="8">
        <f t="shared" si="20"/>
        <v>0.5694444444444469</v>
      </c>
      <c r="I110" s="8">
        <f t="shared" si="21"/>
        <v>0.02152777777777537</v>
      </c>
      <c r="J110" s="13">
        <f>IF(AND(A110&gt;=$M$24,A110&lt;=$M$25),24*(H110-'No DST'!G110),0)</f>
        <v>0</v>
      </c>
    </row>
    <row r="111" spans="1:10" ht="12.75">
      <c r="A111" s="6">
        <v>38096</v>
      </c>
      <c r="B111" s="7">
        <f>'Local settings'!B112</f>
        <v>0.24722222222222223</v>
      </c>
      <c r="C111" s="7">
        <f>'Local settings'!C112</f>
        <v>0.8416666666666667</v>
      </c>
      <c r="D111" s="8">
        <f t="shared" si="19"/>
        <v>0.5944444444444444</v>
      </c>
      <c r="E111" s="7">
        <f t="shared" si="22"/>
        <v>0.270833333333331</v>
      </c>
      <c r="F111" s="7">
        <f t="shared" si="23"/>
        <v>0.95833333333332</v>
      </c>
      <c r="G111" s="16">
        <f t="shared" si="18"/>
        <v>0.6874999999999891</v>
      </c>
      <c r="H111" s="8">
        <f t="shared" si="20"/>
        <v>0.5708333333333357</v>
      </c>
      <c r="I111" s="8">
        <f t="shared" si="21"/>
        <v>0.023611111111108696</v>
      </c>
      <c r="J111" s="13">
        <f>IF(AND(A111&gt;=$M$24,A111&lt;=$M$25),24*(H111-'No DST'!G111),0)</f>
        <v>0</v>
      </c>
    </row>
    <row r="112" spans="1:10" ht="12.75">
      <c r="A112" s="6">
        <v>38097</v>
      </c>
      <c r="B112" s="7">
        <f>'Local settings'!B113</f>
        <v>0.24583333333333335</v>
      </c>
      <c r="C112" s="7">
        <f>'Local settings'!C113</f>
        <v>0.842361111111111</v>
      </c>
      <c r="D112" s="8">
        <f t="shared" si="19"/>
        <v>0.5965277777777777</v>
      </c>
      <c r="E112" s="7">
        <f t="shared" si="22"/>
        <v>0.270833333333331</v>
      </c>
      <c r="F112" s="7">
        <f t="shared" si="23"/>
        <v>0.95833333333332</v>
      </c>
      <c r="G112" s="16">
        <f t="shared" si="18"/>
        <v>0.6874999999999891</v>
      </c>
      <c r="H112" s="8">
        <f t="shared" si="20"/>
        <v>0.5715277777777801</v>
      </c>
      <c r="I112" s="8">
        <f t="shared" si="21"/>
        <v>0.02499999999999758</v>
      </c>
      <c r="J112" s="13">
        <f>IF(AND(A112&gt;=$M$24,A112&lt;=$M$25),24*(H112-'No DST'!G112),0)</f>
        <v>0</v>
      </c>
    </row>
    <row r="113" spans="1:10" ht="12.75">
      <c r="A113" s="6">
        <v>38098</v>
      </c>
      <c r="B113" s="7">
        <f>'Local settings'!B114</f>
        <v>0.24444444444444446</v>
      </c>
      <c r="C113" s="7">
        <f>'Local settings'!C114</f>
        <v>0.84375</v>
      </c>
      <c r="D113" s="8">
        <f t="shared" si="19"/>
        <v>0.5993055555555555</v>
      </c>
      <c r="E113" s="7">
        <f t="shared" si="22"/>
        <v>0.270833333333331</v>
      </c>
      <c r="F113" s="7">
        <f t="shared" si="23"/>
        <v>0.95833333333332</v>
      </c>
      <c r="G113" s="16">
        <f t="shared" si="18"/>
        <v>0.6874999999999891</v>
      </c>
      <c r="H113" s="8">
        <f t="shared" si="20"/>
        <v>0.572916666666669</v>
      </c>
      <c r="I113" s="8">
        <f t="shared" si="21"/>
        <v>0.026388888888886575</v>
      </c>
      <c r="J113" s="13">
        <f>IF(AND(A113&gt;=$M$24,A113&lt;=$M$25),24*(H113-'No DST'!G113),0)</f>
        <v>0</v>
      </c>
    </row>
    <row r="114" spans="1:10" ht="12.75">
      <c r="A114" s="6">
        <v>38099</v>
      </c>
      <c r="B114" s="7">
        <f>'Local settings'!B115</f>
        <v>0.24305555555555555</v>
      </c>
      <c r="C114" s="7">
        <f>'Local settings'!C115</f>
        <v>0.845138888888889</v>
      </c>
      <c r="D114" s="8">
        <f t="shared" si="19"/>
        <v>0.6020833333333334</v>
      </c>
      <c r="E114" s="7">
        <f t="shared" si="22"/>
        <v>0.270833333333331</v>
      </c>
      <c r="F114" s="7">
        <f t="shared" si="23"/>
        <v>0.95833333333332</v>
      </c>
      <c r="G114" s="16">
        <f t="shared" si="18"/>
        <v>0.6874999999999891</v>
      </c>
      <c r="H114" s="8">
        <f t="shared" si="20"/>
        <v>0.5743055555555581</v>
      </c>
      <c r="I114" s="8">
        <f t="shared" si="21"/>
        <v>0.027777777777775348</v>
      </c>
      <c r="J114" s="13">
        <f>IF(AND(A114&gt;=$M$24,A114&lt;=$M$25),24*(H114-'No DST'!G114),0)</f>
        <v>0</v>
      </c>
    </row>
    <row r="115" spans="1:10" ht="12.75">
      <c r="A115" s="6">
        <v>38100</v>
      </c>
      <c r="B115" s="7">
        <f>'Local settings'!B116</f>
        <v>0.24166666666666667</v>
      </c>
      <c r="C115" s="7">
        <f>'Local settings'!C116</f>
        <v>0.8465277777777778</v>
      </c>
      <c r="D115" s="8">
        <f t="shared" si="19"/>
        <v>0.6048611111111111</v>
      </c>
      <c r="E115" s="7">
        <f t="shared" si="22"/>
        <v>0.270833333333331</v>
      </c>
      <c r="F115" s="7">
        <f t="shared" si="23"/>
        <v>0.95833333333332</v>
      </c>
      <c r="G115" s="16">
        <f t="shared" si="18"/>
        <v>0.6874999999999891</v>
      </c>
      <c r="H115" s="8">
        <f t="shared" si="20"/>
        <v>0.5756944444444467</v>
      </c>
      <c r="I115" s="8">
        <f t="shared" si="21"/>
        <v>0.029166666666664343</v>
      </c>
      <c r="J115" s="13">
        <f>IF(AND(A115&gt;=$M$24,A115&lt;=$M$25),24*(H115-'No DST'!G115),0)</f>
        <v>0</v>
      </c>
    </row>
    <row r="116" spans="1:10" ht="12.75">
      <c r="A116" s="6">
        <v>38101</v>
      </c>
      <c r="B116" s="7">
        <f>'Local settings'!B117</f>
        <v>0.24027777777777778</v>
      </c>
      <c r="C116" s="7">
        <f>'Local settings'!C117</f>
        <v>0.8472222222222222</v>
      </c>
      <c r="D116" s="8">
        <f t="shared" si="19"/>
        <v>0.6069444444444444</v>
      </c>
      <c r="E116" s="7">
        <f t="shared" si="22"/>
        <v>0.270833333333331</v>
      </c>
      <c r="F116" s="7">
        <f t="shared" si="23"/>
        <v>0.95833333333332</v>
      </c>
      <c r="G116" s="16">
        <f t="shared" si="18"/>
        <v>0.6874999999999891</v>
      </c>
      <c r="H116" s="8">
        <f t="shared" si="20"/>
        <v>0.5763888888888913</v>
      </c>
      <c r="I116" s="8">
        <f t="shared" si="21"/>
        <v>0.030555555555553116</v>
      </c>
      <c r="J116" s="13">
        <f>IF(AND(A116&gt;=$M$24,A116&lt;=$M$25),24*(H116-'No DST'!G116),0)</f>
        <v>0</v>
      </c>
    </row>
    <row r="117" spans="1:10" ht="12.75">
      <c r="A117" s="6">
        <v>38102</v>
      </c>
      <c r="B117" s="7">
        <f>'Local settings'!B118</f>
        <v>0.2388888888888889</v>
      </c>
      <c r="C117" s="7">
        <f>'Local settings'!C118</f>
        <v>0.8486111111111111</v>
      </c>
      <c r="D117" s="8">
        <f t="shared" si="19"/>
        <v>0.6097222222222222</v>
      </c>
      <c r="E117" s="7">
        <f t="shared" si="22"/>
        <v>0.270833333333331</v>
      </c>
      <c r="F117" s="7">
        <f t="shared" si="23"/>
        <v>0.95833333333332</v>
      </c>
      <c r="G117" s="16">
        <f t="shared" si="18"/>
        <v>0.6874999999999891</v>
      </c>
      <c r="H117" s="8">
        <f t="shared" si="20"/>
        <v>0.5777777777777802</v>
      </c>
      <c r="I117" s="8">
        <f t="shared" si="21"/>
        <v>0.031944444444442</v>
      </c>
      <c r="J117" s="13">
        <f>IF(AND(A117&gt;=$M$24,A117&lt;=$M$25),24*(H117-'No DST'!G117),0)</f>
        <v>0</v>
      </c>
    </row>
    <row r="118" spans="1:10" ht="12.75">
      <c r="A118" s="6">
        <v>38103</v>
      </c>
      <c r="B118" s="7">
        <f>'Local settings'!B119</f>
        <v>0.2375</v>
      </c>
      <c r="C118" s="7">
        <f>'Local settings'!C119</f>
        <v>0.85</v>
      </c>
      <c r="D118" s="8">
        <f t="shared" si="19"/>
        <v>0.6125</v>
      </c>
      <c r="E118" s="7">
        <f t="shared" si="22"/>
        <v>0.270833333333331</v>
      </c>
      <c r="F118" s="7">
        <f t="shared" si="23"/>
        <v>0.95833333333332</v>
      </c>
      <c r="G118" s="16">
        <f t="shared" si="18"/>
        <v>0.6874999999999891</v>
      </c>
      <c r="H118" s="8">
        <f t="shared" si="20"/>
        <v>0.579166666666669</v>
      </c>
      <c r="I118" s="8">
        <f t="shared" si="21"/>
        <v>0.033333333333330994</v>
      </c>
      <c r="J118" s="13">
        <f>IF(AND(A118&gt;=$M$24,A118&lt;=$M$25),24*(H118-'No DST'!G118),0)</f>
        <v>0</v>
      </c>
    </row>
    <row r="119" spans="1:10" ht="12.75">
      <c r="A119" s="6">
        <v>38104</v>
      </c>
      <c r="B119" s="7">
        <f>'Local settings'!B120</f>
        <v>0.23611111111111113</v>
      </c>
      <c r="C119" s="7">
        <f>'Local settings'!C120</f>
        <v>0.8513888888888889</v>
      </c>
      <c r="D119" s="8">
        <f t="shared" si="19"/>
        <v>0.6152777777777777</v>
      </c>
      <c r="E119" s="7">
        <f t="shared" si="22"/>
        <v>0.270833333333331</v>
      </c>
      <c r="F119" s="7">
        <f t="shared" si="23"/>
        <v>0.95833333333332</v>
      </c>
      <c r="G119" s="16">
        <f t="shared" si="18"/>
        <v>0.6874999999999891</v>
      </c>
      <c r="H119" s="8">
        <f t="shared" si="20"/>
        <v>0.5805555555555579</v>
      </c>
      <c r="I119" s="8">
        <f t="shared" si="21"/>
        <v>0.03472222222221977</v>
      </c>
      <c r="J119" s="13">
        <f>IF(AND(A119&gt;=$M$24,A119&lt;=$M$25),24*(H119-'No DST'!G119),0)</f>
        <v>0</v>
      </c>
    </row>
    <row r="120" spans="1:10" ht="12.75">
      <c r="A120" s="6">
        <v>38105</v>
      </c>
      <c r="B120" s="7">
        <f>'Local settings'!B121</f>
        <v>0.2340277777777778</v>
      </c>
      <c r="C120" s="7">
        <f>'Local settings'!C121</f>
        <v>0.8520833333333333</v>
      </c>
      <c r="D120" s="8">
        <f t="shared" si="19"/>
        <v>0.6180555555555555</v>
      </c>
      <c r="E120" s="7">
        <f t="shared" si="22"/>
        <v>0.270833333333331</v>
      </c>
      <c r="F120" s="7">
        <f t="shared" si="23"/>
        <v>0.95833333333332</v>
      </c>
      <c r="G120" s="16">
        <f t="shared" si="18"/>
        <v>0.6874999999999891</v>
      </c>
      <c r="H120" s="8">
        <f t="shared" si="20"/>
        <v>0.5812500000000023</v>
      </c>
      <c r="I120" s="8">
        <f t="shared" si="21"/>
        <v>0.036805555555553204</v>
      </c>
      <c r="J120" s="13">
        <f>IF(AND(A120&gt;=$M$24,A120&lt;=$M$25),24*(H120-'No DST'!G120),0)</f>
        <v>0</v>
      </c>
    </row>
    <row r="121" spans="1:10" ht="12.75">
      <c r="A121" s="6">
        <v>38106</v>
      </c>
      <c r="B121" s="7">
        <f>'Local settings'!B122</f>
        <v>0.23263888888888887</v>
      </c>
      <c r="C121" s="7">
        <f>'Local settings'!C122</f>
        <v>0.8534722222222223</v>
      </c>
      <c r="D121" s="8">
        <f t="shared" si="19"/>
        <v>0.6208333333333335</v>
      </c>
      <c r="E121" s="7">
        <f t="shared" si="22"/>
        <v>0.270833333333331</v>
      </c>
      <c r="F121" s="7">
        <f t="shared" si="23"/>
        <v>0.95833333333332</v>
      </c>
      <c r="G121" s="16">
        <f t="shared" si="18"/>
        <v>0.6874999999999891</v>
      </c>
      <c r="H121" s="8">
        <f t="shared" si="20"/>
        <v>0.5826388888888914</v>
      </c>
      <c r="I121" s="8">
        <f t="shared" si="21"/>
        <v>0.03819444444444209</v>
      </c>
      <c r="J121" s="13">
        <f>IF(AND(A121&gt;=$M$24,A121&lt;=$M$25),24*(H121-'No DST'!G121),0)</f>
        <v>0</v>
      </c>
    </row>
    <row r="122" spans="1:11" ht="12.75">
      <c r="A122" s="6">
        <v>38107</v>
      </c>
      <c r="B122" s="7">
        <f>'Local settings'!B123</f>
        <v>0.23125</v>
      </c>
      <c r="C122" s="7">
        <f>'Local settings'!C123</f>
        <v>0.8548611111111111</v>
      </c>
      <c r="D122" s="8">
        <f t="shared" si="19"/>
        <v>0.6236111111111111</v>
      </c>
      <c r="E122" s="7">
        <f t="shared" si="22"/>
        <v>0.270833333333331</v>
      </c>
      <c r="F122" s="7">
        <f t="shared" si="23"/>
        <v>0.95833333333332</v>
      </c>
      <c r="G122" s="16">
        <f t="shared" si="18"/>
        <v>0.6874999999999891</v>
      </c>
      <c r="H122" s="8">
        <f t="shared" si="20"/>
        <v>0.58402777777778</v>
      </c>
      <c r="I122" s="8">
        <f t="shared" si="21"/>
        <v>0.03958333333333108</v>
      </c>
      <c r="J122" s="13">
        <f>IF(AND(A122&gt;=$M$24,A122&lt;=$M$25),24*(H122-'No DST'!G122),0)</f>
        <v>0</v>
      </c>
      <c r="K122" s="8"/>
    </row>
    <row r="123" spans="1:10" ht="12.75">
      <c r="A123" s="6">
        <v>38108</v>
      </c>
      <c r="B123" s="7">
        <f>'Local settings'!B124</f>
        <v>0.23055555555555554</v>
      </c>
      <c r="C123" s="7">
        <f>'Local settings'!C124</f>
        <v>0.8555555555555556</v>
      </c>
      <c r="D123" s="8">
        <f t="shared" si="19"/>
        <v>0.6250000000000001</v>
      </c>
      <c r="E123" s="7">
        <f aca="true" t="shared" si="24" ref="E123:E153">$L$14</f>
        <v>0.270833333333331</v>
      </c>
      <c r="F123" s="7">
        <f aca="true" t="shared" si="25" ref="F123:F153">$M$14</f>
        <v>0.95833333333332</v>
      </c>
      <c r="G123" s="16">
        <f t="shared" si="18"/>
        <v>0.6874999999999891</v>
      </c>
      <c r="H123" s="8">
        <f t="shared" si="20"/>
        <v>0.5847222222222246</v>
      </c>
      <c r="I123" s="8">
        <f t="shared" si="21"/>
        <v>0.040277777777775525</v>
      </c>
      <c r="J123" s="13">
        <f>IF(AND(A123&gt;=$M$24,A123&lt;=$M$25),24*(H123-'No DST'!G123),0)</f>
        <v>0</v>
      </c>
    </row>
    <row r="124" spans="1:10" ht="12.75">
      <c r="A124" s="6">
        <v>38109</v>
      </c>
      <c r="B124" s="7">
        <f>'Local settings'!B125</f>
        <v>0.22916666666666666</v>
      </c>
      <c r="C124" s="7">
        <f>'Local settings'!C125</f>
        <v>0.8569444444444444</v>
      </c>
      <c r="D124" s="8">
        <f t="shared" si="19"/>
        <v>0.6277777777777778</v>
      </c>
      <c r="E124" s="7">
        <f t="shared" si="24"/>
        <v>0.270833333333331</v>
      </c>
      <c r="F124" s="7">
        <f t="shared" si="25"/>
        <v>0.95833333333332</v>
      </c>
      <c r="G124" s="16">
        <f t="shared" si="18"/>
        <v>0.6874999999999891</v>
      </c>
      <c r="H124" s="8">
        <f t="shared" si="20"/>
        <v>0.5861111111111135</v>
      </c>
      <c r="I124" s="8">
        <f t="shared" si="21"/>
        <v>0.0416666666666643</v>
      </c>
      <c r="J124" s="13">
        <f>IF(AND(A124&gt;=$M$24,A124&lt;=$M$25),24*(H124-'No DST'!G124),0)</f>
        <v>0</v>
      </c>
    </row>
    <row r="125" spans="1:10" ht="12.75">
      <c r="A125" s="6">
        <v>38110</v>
      </c>
      <c r="B125" s="7">
        <f>'Local settings'!B126</f>
        <v>0.22777777777777777</v>
      </c>
      <c r="C125" s="7">
        <f>'Local settings'!C126</f>
        <v>0.8583333333333334</v>
      </c>
      <c r="D125" s="8">
        <f t="shared" si="19"/>
        <v>0.6305555555555556</v>
      </c>
      <c r="E125" s="7">
        <f t="shared" si="24"/>
        <v>0.270833333333331</v>
      </c>
      <c r="F125" s="7">
        <f t="shared" si="25"/>
        <v>0.95833333333332</v>
      </c>
      <c r="G125" s="16">
        <f t="shared" si="18"/>
        <v>0.6874999999999891</v>
      </c>
      <c r="H125" s="8">
        <f t="shared" si="20"/>
        <v>0.5875000000000024</v>
      </c>
      <c r="I125" s="8">
        <f t="shared" si="21"/>
        <v>0.04305555555555329</v>
      </c>
      <c r="J125" s="13">
        <f>IF(AND(A125&gt;=$M$24,A125&lt;=$M$25),24*(H125-'No DST'!G125),0)</f>
        <v>0</v>
      </c>
    </row>
    <row r="126" spans="1:10" ht="12.75">
      <c r="A126" s="6">
        <v>38111</v>
      </c>
      <c r="B126" s="7">
        <f>'Local settings'!B127</f>
        <v>0.2263888888888889</v>
      </c>
      <c r="C126" s="7">
        <f>'Local settings'!C127</f>
        <v>0.8597222222222222</v>
      </c>
      <c r="D126" s="8">
        <f t="shared" si="19"/>
        <v>0.6333333333333333</v>
      </c>
      <c r="E126" s="7">
        <f t="shared" si="24"/>
        <v>0.270833333333331</v>
      </c>
      <c r="F126" s="7">
        <f t="shared" si="25"/>
        <v>0.95833333333332</v>
      </c>
      <c r="G126" s="16">
        <f t="shared" si="18"/>
        <v>0.6874999999999891</v>
      </c>
      <c r="H126" s="8">
        <f t="shared" si="20"/>
        <v>0.5888888888888912</v>
      </c>
      <c r="I126" s="8">
        <f t="shared" si="21"/>
        <v>0.044444444444442066</v>
      </c>
      <c r="J126" s="13">
        <f>IF(AND(A126&gt;=$M$24,A126&lt;=$M$25),24*(H126-'No DST'!G126),0)</f>
        <v>0</v>
      </c>
    </row>
    <row r="127" spans="1:10" ht="12.75">
      <c r="A127" s="6">
        <v>38112</v>
      </c>
      <c r="B127" s="7">
        <f>'Local settings'!B128</f>
        <v>0.225</v>
      </c>
      <c r="C127" s="7">
        <f>'Local settings'!C128</f>
        <v>0.8604166666666666</v>
      </c>
      <c r="D127" s="8">
        <f t="shared" si="19"/>
        <v>0.6354166666666666</v>
      </c>
      <c r="E127" s="7">
        <f t="shared" si="24"/>
        <v>0.270833333333331</v>
      </c>
      <c r="F127" s="7">
        <f t="shared" si="25"/>
        <v>0.95833333333332</v>
      </c>
      <c r="G127" s="16">
        <f t="shared" si="18"/>
        <v>0.6874999999999891</v>
      </c>
      <c r="H127" s="8">
        <f t="shared" si="20"/>
        <v>0.5895833333333356</v>
      </c>
      <c r="I127" s="8">
        <f t="shared" si="21"/>
        <v>0.04583333333333106</v>
      </c>
      <c r="J127" s="13">
        <f>IF(AND(A127&gt;=$M$24,A127&lt;=$M$25),24*(H127-'No DST'!G127),0)</f>
        <v>0</v>
      </c>
    </row>
    <row r="128" spans="1:10" ht="12.75">
      <c r="A128" s="6">
        <v>38113</v>
      </c>
      <c r="B128" s="7">
        <f>'Local settings'!B129</f>
        <v>0.2236111111111111</v>
      </c>
      <c r="C128" s="7">
        <f>'Local settings'!C129</f>
        <v>0.8618055555555556</v>
      </c>
      <c r="D128" s="8">
        <f t="shared" si="19"/>
        <v>0.6381944444444445</v>
      </c>
      <c r="E128" s="7">
        <f t="shared" si="24"/>
        <v>0.270833333333331</v>
      </c>
      <c r="F128" s="7">
        <f t="shared" si="25"/>
        <v>0.95833333333332</v>
      </c>
      <c r="G128" s="16">
        <f t="shared" si="18"/>
        <v>0.6874999999999891</v>
      </c>
      <c r="H128" s="8">
        <f t="shared" si="20"/>
        <v>0.5909722222222247</v>
      </c>
      <c r="I128" s="8">
        <f t="shared" si="21"/>
        <v>0.047222222222219834</v>
      </c>
      <c r="J128" s="13">
        <f>IF(AND(A128&gt;=$M$24,A128&lt;=$M$25),24*(H128-'No DST'!G128),0)</f>
        <v>0</v>
      </c>
    </row>
    <row r="129" spans="1:10" ht="12.75">
      <c r="A129" s="6">
        <v>38114</v>
      </c>
      <c r="B129" s="7">
        <f>'Local settings'!B130</f>
        <v>0.2222222222222222</v>
      </c>
      <c r="C129" s="7">
        <f>'Local settings'!C130</f>
        <v>0.8631944444444444</v>
      </c>
      <c r="D129" s="8">
        <f t="shared" si="19"/>
        <v>0.6409722222222222</v>
      </c>
      <c r="E129" s="7">
        <f t="shared" si="24"/>
        <v>0.270833333333331</v>
      </c>
      <c r="F129" s="7">
        <f t="shared" si="25"/>
        <v>0.95833333333332</v>
      </c>
      <c r="G129" s="16">
        <f t="shared" si="18"/>
        <v>0.6874999999999891</v>
      </c>
      <c r="H129" s="8">
        <f t="shared" si="20"/>
        <v>0.5923611111111133</v>
      </c>
      <c r="I129" s="8">
        <f t="shared" si="21"/>
        <v>0.04861111111110883</v>
      </c>
      <c r="J129" s="13">
        <f>IF(AND(A129&gt;=$M$24,A129&lt;=$M$25),24*(H129-'No DST'!G129),0)</f>
        <v>0</v>
      </c>
    </row>
    <row r="130" spans="1:10" ht="12.75">
      <c r="A130" s="6">
        <v>38115</v>
      </c>
      <c r="B130" s="7">
        <f>'Local settings'!B131</f>
        <v>0.22083333333333333</v>
      </c>
      <c r="C130" s="7">
        <f>'Local settings'!C131</f>
        <v>0.8638888888888889</v>
      </c>
      <c r="D130" s="8">
        <f t="shared" si="19"/>
        <v>0.6430555555555556</v>
      </c>
      <c r="E130" s="7">
        <f t="shared" si="24"/>
        <v>0.270833333333331</v>
      </c>
      <c r="F130" s="7">
        <f t="shared" si="25"/>
        <v>0.95833333333332</v>
      </c>
      <c r="G130" s="16">
        <f aca="true" t="shared" si="26" ref="G130:G153">IF(F130-E130&lt;0,1+F130-E130,F130-E130)</f>
        <v>0.6874999999999891</v>
      </c>
      <c r="H130" s="8">
        <f t="shared" si="20"/>
        <v>0.5930555555555579</v>
      </c>
      <c r="I130" s="8">
        <f t="shared" si="21"/>
        <v>0.04999999999999771</v>
      </c>
      <c r="J130" s="13">
        <f>IF(AND(A130&gt;=$M$24,A130&lt;=$M$25),24*(H130-'No DST'!G130),0)</f>
        <v>0</v>
      </c>
    </row>
    <row r="131" spans="1:10" ht="12.75">
      <c r="A131" s="6">
        <v>38116</v>
      </c>
      <c r="B131" s="7">
        <f>'Local settings'!B132</f>
        <v>0.22013888888888888</v>
      </c>
      <c r="C131" s="7">
        <f>'Local settings'!C132</f>
        <v>0.8652777777777777</v>
      </c>
      <c r="D131" s="8">
        <f aca="true" t="shared" si="27" ref="D131:D194">(C131-B131)</f>
        <v>0.6451388888888888</v>
      </c>
      <c r="E131" s="7">
        <f t="shared" si="24"/>
        <v>0.270833333333331</v>
      </c>
      <c r="F131" s="7">
        <f t="shared" si="25"/>
        <v>0.95833333333332</v>
      </c>
      <c r="G131" s="16">
        <f t="shared" si="26"/>
        <v>0.6874999999999891</v>
      </c>
      <c r="H131" s="8">
        <f aca="true" t="shared" si="28" ref="H131:H194">IF(E131&lt;B131,IF(F131&lt;B131,IF(F131&lt;E131,D131,0),IF(F131&lt;C131,F131-B131,D131)),IF(E131&lt;C131,IF(F131&lt;B131,C131-E131,IF(F131&lt;C131,IF(F131&lt;E131,F131-B131+C131-E131,F131-E131),C131-E131)),IF(F131&lt;B131,0,IF(F131&lt;C131,F131-B131,IF(F131&lt;E131,D131,0)))))</f>
        <v>0.5944444444444468</v>
      </c>
      <c r="I131" s="8">
        <f aca="true" t="shared" si="29" ref="I131:I194">D131-H131</f>
        <v>0.050694444444442044</v>
      </c>
      <c r="J131" s="13">
        <f>IF(AND(A131&gt;=$M$24,A131&lt;=$M$25),24*(H131-'No DST'!G131),0)</f>
        <v>0</v>
      </c>
    </row>
    <row r="132" spans="1:10" ht="12.75">
      <c r="A132" s="6">
        <v>38117</v>
      </c>
      <c r="B132" s="7">
        <f>'Local settings'!B133</f>
        <v>0.21875</v>
      </c>
      <c r="C132" s="7">
        <f>'Local settings'!C133</f>
        <v>0.8666666666666667</v>
      </c>
      <c r="D132" s="8">
        <f t="shared" si="27"/>
        <v>0.6479166666666667</v>
      </c>
      <c r="E132" s="7">
        <f t="shared" si="24"/>
        <v>0.270833333333331</v>
      </c>
      <c r="F132" s="7">
        <f t="shared" si="25"/>
        <v>0.95833333333332</v>
      </c>
      <c r="G132" s="16">
        <f t="shared" si="26"/>
        <v>0.6874999999999891</v>
      </c>
      <c r="H132" s="8">
        <f t="shared" si="28"/>
        <v>0.5958333333333357</v>
      </c>
      <c r="I132" s="8">
        <f t="shared" si="29"/>
        <v>0.05208333333333104</v>
      </c>
      <c r="J132" s="13">
        <f>IF(AND(A132&gt;=$M$24,A132&lt;=$M$25),24*(H132-'No DST'!G132),0)</f>
        <v>0</v>
      </c>
    </row>
    <row r="133" spans="1:10" ht="12.75">
      <c r="A133" s="6">
        <v>38118</v>
      </c>
      <c r="B133" s="7">
        <f>'Local settings'!B134</f>
        <v>0.21736111111111112</v>
      </c>
      <c r="C133" s="7">
        <f>'Local settings'!C134</f>
        <v>0.8673611111111111</v>
      </c>
      <c r="D133" s="8">
        <f t="shared" si="27"/>
        <v>0.65</v>
      </c>
      <c r="E133" s="7">
        <f t="shared" si="24"/>
        <v>0.270833333333331</v>
      </c>
      <c r="F133" s="7">
        <f t="shared" si="25"/>
        <v>0.95833333333332</v>
      </c>
      <c r="G133" s="16">
        <f t="shared" si="26"/>
        <v>0.6874999999999891</v>
      </c>
      <c r="H133" s="8">
        <f t="shared" si="28"/>
        <v>0.5965277777777802</v>
      </c>
      <c r="I133" s="8">
        <f t="shared" si="29"/>
        <v>0.05347222222221981</v>
      </c>
      <c r="J133" s="13">
        <f>IF(AND(A133&gt;=$M$24,A133&lt;=$M$25),24*(H133-'No DST'!G133),0)</f>
        <v>0</v>
      </c>
    </row>
    <row r="134" spans="1:10" ht="12.75">
      <c r="A134" s="6">
        <v>38119</v>
      </c>
      <c r="B134" s="7">
        <f>'Local settings'!B135</f>
        <v>0.21666666666666667</v>
      </c>
      <c r="C134" s="7">
        <f>'Local settings'!C135</f>
        <v>0.86875</v>
      </c>
      <c r="D134" s="8">
        <f t="shared" si="27"/>
        <v>0.6520833333333333</v>
      </c>
      <c r="E134" s="7">
        <f t="shared" si="24"/>
        <v>0.270833333333331</v>
      </c>
      <c r="F134" s="7">
        <f t="shared" si="25"/>
        <v>0.95833333333332</v>
      </c>
      <c r="G134" s="16">
        <f t="shared" si="26"/>
        <v>0.6874999999999891</v>
      </c>
      <c r="H134" s="8">
        <f t="shared" si="28"/>
        <v>0.5979166666666691</v>
      </c>
      <c r="I134" s="8">
        <f t="shared" si="29"/>
        <v>0.054166666666664254</v>
      </c>
      <c r="J134" s="13">
        <f>IF(AND(A134&gt;=$M$24,A134&lt;=$M$25),24*(H134-'No DST'!G134),0)</f>
        <v>0</v>
      </c>
    </row>
    <row r="135" spans="1:10" ht="12.75">
      <c r="A135" s="6">
        <v>38120</v>
      </c>
      <c r="B135" s="7">
        <f>'Local settings'!B136</f>
        <v>0.2152777777777778</v>
      </c>
      <c r="C135" s="7">
        <f>'Local settings'!C136</f>
        <v>0.8694444444444445</v>
      </c>
      <c r="D135" s="8">
        <f t="shared" si="27"/>
        <v>0.6541666666666667</v>
      </c>
      <c r="E135" s="7">
        <f t="shared" si="24"/>
        <v>0.270833333333331</v>
      </c>
      <c r="F135" s="7">
        <f t="shared" si="25"/>
        <v>0.95833333333332</v>
      </c>
      <c r="G135" s="16">
        <f t="shared" si="26"/>
        <v>0.6874999999999891</v>
      </c>
      <c r="H135" s="8">
        <f t="shared" si="28"/>
        <v>0.5986111111111134</v>
      </c>
      <c r="I135" s="8">
        <f t="shared" si="29"/>
        <v>0.05555555555555325</v>
      </c>
      <c r="J135" s="13">
        <f>IF(AND(A135&gt;=$M$24,A135&lt;=$M$25),24*(H135-'No DST'!G135),0)</f>
        <v>0</v>
      </c>
    </row>
    <row r="136" spans="1:10" ht="12.75">
      <c r="A136" s="6">
        <v>38121</v>
      </c>
      <c r="B136" s="7">
        <f>'Local settings'!B137</f>
        <v>0.2138888888888889</v>
      </c>
      <c r="C136" s="7">
        <f>'Local settings'!C137</f>
        <v>0.8708333333333332</v>
      </c>
      <c r="D136" s="8">
        <f t="shared" si="27"/>
        <v>0.6569444444444443</v>
      </c>
      <c r="E136" s="7">
        <f t="shared" si="24"/>
        <v>0.270833333333331</v>
      </c>
      <c r="F136" s="7">
        <f t="shared" si="25"/>
        <v>0.95833333333332</v>
      </c>
      <c r="G136" s="16">
        <f t="shared" si="26"/>
        <v>0.6874999999999891</v>
      </c>
      <c r="H136" s="8">
        <f t="shared" si="28"/>
        <v>0.6000000000000023</v>
      </c>
      <c r="I136" s="8">
        <f t="shared" si="29"/>
        <v>0.05694444444444202</v>
      </c>
      <c r="J136" s="13">
        <f>IF(AND(A136&gt;=$M$24,A136&lt;=$M$25),24*(H136-'No DST'!G136),0)</f>
        <v>0</v>
      </c>
    </row>
    <row r="137" spans="1:10" ht="12.75">
      <c r="A137" s="6">
        <v>38122</v>
      </c>
      <c r="B137" s="7">
        <f>'Local settings'!B138</f>
        <v>0.21319444444444444</v>
      </c>
      <c r="C137" s="7">
        <f>'Local settings'!C138</f>
        <v>0.8722222222222222</v>
      </c>
      <c r="D137" s="8">
        <f t="shared" si="27"/>
        <v>0.6590277777777778</v>
      </c>
      <c r="E137" s="7">
        <f t="shared" si="24"/>
        <v>0.270833333333331</v>
      </c>
      <c r="F137" s="7">
        <f t="shared" si="25"/>
        <v>0.95833333333332</v>
      </c>
      <c r="G137" s="16">
        <f t="shared" si="26"/>
        <v>0.6874999999999891</v>
      </c>
      <c r="H137" s="8">
        <f t="shared" si="28"/>
        <v>0.6013888888888912</v>
      </c>
      <c r="I137" s="8">
        <f t="shared" si="29"/>
        <v>0.057638888888886575</v>
      </c>
      <c r="J137" s="13">
        <f>IF(AND(A137&gt;=$M$24,A137&lt;=$M$25),24*(H137-'No DST'!G137),0)</f>
        <v>0</v>
      </c>
    </row>
    <row r="138" spans="1:10" ht="12.75">
      <c r="A138" s="6">
        <v>38123</v>
      </c>
      <c r="B138" s="7">
        <f>'Local settings'!B139</f>
        <v>0.21180555555555555</v>
      </c>
      <c r="C138" s="7">
        <f>'Local settings'!C139</f>
        <v>0.8729166666666667</v>
      </c>
      <c r="D138" s="8">
        <f t="shared" si="27"/>
        <v>0.6611111111111111</v>
      </c>
      <c r="E138" s="7">
        <f t="shared" si="24"/>
        <v>0.270833333333331</v>
      </c>
      <c r="F138" s="7">
        <f t="shared" si="25"/>
        <v>0.95833333333332</v>
      </c>
      <c r="G138" s="16">
        <f t="shared" si="26"/>
        <v>0.6874999999999891</v>
      </c>
      <c r="H138" s="8">
        <f t="shared" si="28"/>
        <v>0.6020833333333357</v>
      </c>
      <c r="I138" s="8">
        <f t="shared" si="29"/>
        <v>0.05902777777777535</v>
      </c>
      <c r="J138" s="13">
        <f>IF(AND(A138&gt;=$M$24,A138&lt;=$M$25),24*(H138-'No DST'!G138),0)</f>
        <v>0</v>
      </c>
    </row>
    <row r="139" spans="1:10" ht="12.75">
      <c r="A139" s="6">
        <v>38124</v>
      </c>
      <c r="B139" s="7">
        <f>'Local settings'!B140</f>
        <v>0.2111111111111111</v>
      </c>
      <c r="C139" s="7">
        <f>'Local settings'!C140</f>
        <v>0.8743055555555556</v>
      </c>
      <c r="D139" s="8">
        <f t="shared" si="27"/>
        <v>0.6631944444444444</v>
      </c>
      <c r="E139" s="7">
        <f t="shared" si="24"/>
        <v>0.270833333333331</v>
      </c>
      <c r="F139" s="7">
        <f t="shared" si="25"/>
        <v>0.95833333333332</v>
      </c>
      <c r="G139" s="16">
        <f t="shared" si="26"/>
        <v>0.6874999999999891</v>
      </c>
      <c r="H139" s="8">
        <f t="shared" si="28"/>
        <v>0.6034722222222246</v>
      </c>
      <c r="I139" s="8">
        <f t="shared" si="29"/>
        <v>0.05972222222221979</v>
      </c>
      <c r="J139" s="13">
        <f>IF(AND(A139&gt;=$M$24,A139&lt;=$M$25),24*(H139-'No DST'!G139),0)</f>
        <v>0</v>
      </c>
    </row>
    <row r="140" spans="1:10" ht="12.75">
      <c r="A140" s="6">
        <v>38125</v>
      </c>
      <c r="B140" s="7">
        <f>'Local settings'!B141</f>
        <v>0.20972222222222223</v>
      </c>
      <c r="C140" s="7">
        <f>'Local settings'!C141</f>
        <v>0.875</v>
      </c>
      <c r="D140" s="8">
        <f t="shared" si="27"/>
        <v>0.6652777777777777</v>
      </c>
      <c r="E140" s="7">
        <f t="shared" si="24"/>
        <v>0.270833333333331</v>
      </c>
      <c r="F140" s="7">
        <f t="shared" si="25"/>
        <v>0.95833333333332</v>
      </c>
      <c r="G140" s="16">
        <f t="shared" si="26"/>
        <v>0.6874999999999891</v>
      </c>
      <c r="H140" s="8">
        <f t="shared" si="28"/>
        <v>0.604166666666669</v>
      </c>
      <c r="I140" s="8">
        <f t="shared" si="29"/>
        <v>0.061111111111108785</v>
      </c>
      <c r="J140" s="13">
        <f>IF(AND(A140&gt;=$M$24,A140&lt;=$M$25),24*(H140-'No DST'!G140),0)</f>
        <v>0</v>
      </c>
    </row>
    <row r="141" spans="1:10" ht="12.75">
      <c r="A141" s="6">
        <v>38126</v>
      </c>
      <c r="B141" s="7">
        <f>'Local settings'!B142</f>
        <v>0.20902777777777778</v>
      </c>
      <c r="C141" s="7">
        <f>'Local settings'!C142</f>
        <v>0.876388888888889</v>
      </c>
      <c r="D141" s="8">
        <f t="shared" si="27"/>
        <v>0.6673611111111112</v>
      </c>
      <c r="E141" s="7">
        <f t="shared" si="24"/>
        <v>0.270833333333331</v>
      </c>
      <c r="F141" s="7">
        <f t="shared" si="25"/>
        <v>0.95833333333332</v>
      </c>
      <c r="G141" s="16">
        <f t="shared" si="26"/>
        <v>0.6874999999999891</v>
      </c>
      <c r="H141" s="8">
        <f t="shared" si="28"/>
        <v>0.6055555555555581</v>
      </c>
      <c r="I141" s="8">
        <f t="shared" si="29"/>
        <v>0.061805555555553116</v>
      </c>
      <c r="J141" s="13">
        <f>IF(AND(A141&gt;=$M$24,A141&lt;=$M$25),24*(H141-'No DST'!G141),0)</f>
        <v>0</v>
      </c>
    </row>
    <row r="142" spans="1:10" ht="12.75">
      <c r="A142" s="6">
        <v>38127</v>
      </c>
      <c r="B142" s="7">
        <f>'Local settings'!B143</f>
        <v>0.20833333333333334</v>
      </c>
      <c r="C142" s="7">
        <f>'Local settings'!C143</f>
        <v>0.8770833333333333</v>
      </c>
      <c r="D142" s="8">
        <f t="shared" si="27"/>
        <v>0.66875</v>
      </c>
      <c r="E142" s="7">
        <f t="shared" si="24"/>
        <v>0.270833333333331</v>
      </c>
      <c r="F142" s="7">
        <f t="shared" si="25"/>
        <v>0.95833333333332</v>
      </c>
      <c r="G142" s="16">
        <f t="shared" si="26"/>
        <v>0.6874999999999891</v>
      </c>
      <c r="H142" s="8">
        <f t="shared" si="28"/>
        <v>0.6062500000000024</v>
      </c>
      <c r="I142" s="8">
        <f t="shared" si="29"/>
        <v>0.06249999999999756</v>
      </c>
      <c r="J142" s="13">
        <f>IF(AND(A142&gt;=$M$24,A142&lt;=$M$25),24*(H142-'No DST'!G142),0)</f>
        <v>0</v>
      </c>
    </row>
    <row r="143" spans="1:10" ht="12.75">
      <c r="A143" s="6">
        <v>38128</v>
      </c>
      <c r="B143" s="7">
        <f>'Local settings'!B144</f>
        <v>0.20694444444444446</v>
      </c>
      <c r="C143" s="7">
        <f>'Local settings'!C144</f>
        <v>0.8784722222222222</v>
      </c>
      <c r="D143" s="8">
        <f t="shared" si="27"/>
        <v>0.6715277777777777</v>
      </c>
      <c r="E143" s="7">
        <f t="shared" si="24"/>
        <v>0.270833333333331</v>
      </c>
      <c r="F143" s="7">
        <f t="shared" si="25"/>
        <v>0.95833333333332</v>
      </c>
      <c r="G143" s="16">
        <f t="shared" si="26"/>
        <v>0.6874999999999891</v>
      </c>
      <c r="H143" s="8">
        <f t="shared" si="28"/>
        <v>0.6076388888888913</v>
      </c>
      <c r="I143" s="8">
        <f t="shared" si="29"/>
        <v>0.06388888888888644</v>
      </c>
      <c r="J143" s="13">
        <f>IF(AND(A143&gt;=$M$24,A143&lt;=$M$25),24*(H143-'No DST'!G143),0)</f>
        <v>0</v>
      </c>
    </row>
    <row r="144" spans="1:10" ht="12.75">
      <c r="A144" s="6">
        <v>38129</v>
      </c>
      <c r="B144" s="7">
        <f>'Local settings'!B145</f>
        <v>0.20625</v>
      </c>
      <c r="C144" s="7">
        <f>'Local settings'!C145</f>
        <v>0.8791666666666668</v>
      </c>
      <c r="D144" s="8">
        <f t="shared" si="27"/>
        <v>0.6729166666666668</v>
      </c>
      <c r="E144" s="7">
        <f t="shared" si="24"/>
        <v>0.270833333333331</v>
      </c>
      <c r="F144" s="7">
        <f t="shared" si="25"/>
        <v>0.95833333333332</v>
      </c>
      <c r="G144" s="16">
        <f t="shared" si="26"/>
        <v>0.6874999999999891</v>
      </c>
      <c r="H144" s="8">
        <f t="shared" si="28"/>
        <v>0.6083333333333358</v>
      </c>
      <c r="I144" s="8">
        <f t="shared" si="29"/>
        <v>0.064583333333331</v>
      </c>
      <c r="J144" s="13">
        <f>IF(AND(A144&gt;=$M$24,A144&lt;=$M$25),24*(H144-'No DST'!G144),0)</f>
        <v>0</v>
      </c>
    </row>
    <row r="145" spans="1:10" ht="12.75">
      <c r="A145" s="6">
        <v>38130</v>
      </c>
      <c r="B145" s="7">
        <f>'Local settings'!B146</f>
        <v>0.20555555555555557</v>
      </c>
      <c r="C145" s="7">
        <f>'Local settings'!C146</f>
        <v>0.8805555555555555</v>
      </c>
      <c r="D145" s="8">
        <f t="shared" si="27"/>
        <v>0.6749999999999999</v>
      </c>
      <c r="E145" s="7">
        <f t="shared" si="24"/>
        <v>0.270833333333331</v>
      </c>
      <c r="F145" s="7">
        <f t="shared" si="25"/>
        <v>0.95833333333332</v>
      </c>
      <c r="G145" s="16">
        <f t="shared" si="26"/>
        <v>0.6874999999999891</v>
      </c>
      <c r="H145" s="8">
        <f t="shared" si="28"/>
        <v>0.6097222222222245</v>
      </c>
      <c r="I145" s="8">
        <f t="shared" si="29"/>
        <v>0.06527777777777544</v>
      </c>
      <c r="J145" s="13">
        <f>IF(AND(A145&gt;=$M$24,A145&lt;=$M$25),24*(H145-'No DST'!G145),0)</f>
        <v>0</v>
      </c>
    </row>
    <row r="146" spans="1:10" ht="12.75">
      <c r="A146" s="6">
        <v>38131</v>
      </c>
      <c r="B146" s="7">
        <f>'Local settings'!B147</f>
        <v>0.20486111111111113</v>
      </c>
      <c r="C146" s="7">
        <f>'Local settings'!C147</f>
        <v>0.88125</v>
      </c>
      <c r="D146" s="8">
        <f t="shared" si="27"/>
        <v>0.6763888888888888</v>
      </c>
      <c r="E146" s="7">
        <f t="shared" si="24"/>
        <v>0.270833333333331</v>
      </c>
      <c r="F146" s="7">
        <f t="shared" si="25"/>
        <v>0.95833333333332</v>
      </c>
      <c r="G146" s="16">
        <f t="shared" si="26"/>
        <v>0.6874999999999891</v>
      </c>
      <c r="H146" s="8">
        <f t="shared" si="28"/>
        <v>0.610416666666669</v>
      </c>
      <c r="I146" s="8">
        <f t="shared" si="29"/>
        <v>0.06597222222221977</v>
      </c>
      <c r="J146" s="13">
        <f>IF(AND(A146&gt;=$M$24,A146&lt;=$M$25),24*(H146-'No DST'!G146),0)</f>
        <v>0</v>
      </c>
    </row>
    <row r="147" spans="1:10" ht="12.75">
      <c r="A147" s="6">
        <v>38132</v>
      </c>
      <c r="B147" s="7">
        <f>'Local settings'!B148</f>
        <v>0.2034722222222222</v>
      </c>
      <c r="C147" s="7">
        <f>'Local settings'!C148</f>
        <v>0.8819444444444445</v>
      </c>
      <c r="D147" s="8">
        <f t="shared" si="27"/>
        <v>0.6784722222222224</v>
      </c>
      <c r="E147" s="7">
        <f t="shared" si="24"/>
        <v>0.270833333333331</v>
      </c>
      <c r="F147" s="7">
        <f t="shared" si="25"/>
        <v>0.95833333333332</v>
      </c>
      <c r="G147" s="16">
        <f t="shared" si="26"/>
        <v>0.6874999999999891</v>
      </c>
      <c r="H147" s="8">
        <f t="shared" si="28"/>
        <v>0.6111111111111136</v>
      </c>
      <c r="I147" s="8">
        <f t="shared" si="29"/>
        <v>0.06736111111110876</v>
      </c>
      <c r="J147" s="13">
        <f>IF(AND(A147&gt;=$M$24,A147&lt;=$M$25),24*(H147-'No DST'!G147),0)</f>
        <v>0</v>
      </c>
    </row>
    <row r="148" spans="1:10" ht="12.75">
      <c r="A148" s="6">
        <v>38133</v>
      </c>
      <c r="B148" s="7">
        <f>'Local settings'!B149</f>
        <v>0.2027777777777778</v>
      </c>
      <c r="C148" s="7">
        <f>'Local settings'!C149</f>
        <v>0.8833333333333333</v>
      </c>
      <c r="D148" s="8">
        <f t="shared" si="27"/>
        <v>0.6805555555555555</v>
      </c>
      <c r="E148" s="7">
        <f t="shared" si="24"/>
        <v>0.270833333333331</v>
      </c>
      <c r="F148" s="7">
        <f t="shared" si="25"/>
        <v>0.95833333333332</v>
      </c>
      <c r="G148" s="16">
        <f t="shared" si="26"/>
        <v>0.6874999999999891</v>
      </c>
      <c r="H148" s="8">
        <f t="shared" si="28"/>
        <v>0.6125000000000023</v>
      </c>
      <c r="I148" s="8">
        <f t="shared" si="29"/>
        <v>0.0680555555555532</v>
      </c>
      <c r="J148" s="13">
        <f>IF(AND(A148&gt;=$M$24,A148&lt;=$M$25),24*(H148-'No DST'!G148),0)</f>
        <v>0</v>
      </c>
    </row>
    <row r="149" spans="1:10" ht="12.75">
      <c r="A149" s="6">
        <v>38134</v>
      </c>
      <c r="B149" s="7">
        <f>'Local settings'!B150</f>
        <v>0.2020833333333333</v>
      </c>
      <c r="C149" s="7">
        <f>'Local settings'!C150</f>
        <v>0.8840277777777777</v>
      </c>
      <c r="D149" s="8">
        <f t="shared" si="27"/>
        <v>0.6819444444444445</v>
      </c>
      <c r="E149" s="7">
        <f t="shared" si="24"/>
        <v>0.270833333333331</v>
      </c>
      <c r="F149" s="7">
        <f t="shared" si="25"/>
        <v>0.95833333333332</v>
      </c>
      <c r="G149" s="16">
        <f t="shared" si="26"/>
        <v>0.6874999999999891</v>
      </c>
      <c r="H149" s="8">
        <f t="shared" si="28"/>
        <v>0.6131944444444468</v>
      </c>
      <c r="I149" s="8">
        <f t="shared" si="29"/>
        <v>0.06874999999999765</v>
      </c>
      <c r="J149" s="13">
        <f>IF(AND(A149&gt;=$M$24,A149&lt;=$M$25),24*(H149-'No DST'!G149),0)</f>
        <v>0</v>
      </c>
    </row>
    <row r="150" spans="1:10" ht="12.75">
      <c r="A150" s="6">
        <v>38135</v>
      </c>
      <c r="B150" s="7">
        <f>'Local settings'!B151</f>
        <v>0.20138888888888887</v>
      </c>
      <c r="C150" s="7">
        <f>'Local settings'!C151</f>
        <v>0.8847222222222223</v>
      </c>
      <c r="D150" s="8">
        <f t="shared" si="27"/>
        <v>0.6833333333333335</v>
      </c>
      <c r="E150" s="7">
        <f t="shared" si="24"/>
        <v>0.270833333333331</v>
      </c>
      <c r="F150" s="7">
        <f t="shared" si="25"/>
        <v>0.95833333333332</v>
      </c>
      <c r="G150" s="16">
        <f t="shared" si="26"/>
        <v>0.6874999999999891</v>
      </c>
      <c r="H150" s="8">
        <f t="shared" si="28"/>
        <v>0.6138888888888914</v>
      </c>
      <c r="I150" s="8">
        <f t="shared" si="29"/>
        <v>0.06944444444444209</v>
      </c>
      <c r="J150" s="13">
        <f>IF(AND(A150&gt;=$M$24,A150&lt;=$M$25),24*(H150-'No DST'!G150),0)</f>
        <v>0</v>
      </c>
    </row>
    <row r="151" spans="1:10" ht="12.75">
      <c r="A151" s="6">
        <v>38136</v>
      </c>
      <c r="B151" s="7">
        <f>'Local settings'!B152</f>
        <v>0.20069444444444443</v>
      </c>
      <c r="C151" s="7">
        <f>'Local settings'!C152</f>
        <v>0.8854166666666666</v>
      </c>
      <c r="D151" s="8">
        <f t="shared" si="27"/>
        <v>0.6847222222222222</v>
      </c>
      <c r="E151" s="7">
        <f t="shared" si="24"/>
        <v>0.270833333333331</v>
      </c>
      <c r="F151" s="7">
        <f t="shared" si="25"/>
        <v>0.95833333333332</v>
      </c>
      <c r="G151" s="16">
        <f t="shared" si="26"/>
        <v>0.6874999999999891</v>
      </c>
      <c r="H151" s="8">
        <f t="shared" si="28"/>
        <v>0.6145833333333357</v>
      </c>
      <c r="I151" s="8">
        <f t="shared" si="29"/>
        <v>0.07013888888888653</v>
      </c>
      <c r="J151" s="13">
        <f>IF(AND(A151&gt;=$M$24,A151&lt;=$M$25),24*(H151-'No DST'!G151),0)</f>
        <v>0</v>
      </c>
    </row>
    <row r="152" spans="1:10" ht="12.75">
      <c r="A152" s="6">
        <v>38137</v>
      </c>
      <c r="B152" s="7">
        <f>'Local settings'!B153</f>
        <v>0.2</v>
      </c>
      <c r="C152" s="7">
        <f>'Local settings'!C153</f>
        <v>0.8868055555555556</v>
      </c>
      <c r="D152" s="8">
        <f t="shared" si="27"/>
        <v>0.6868055555555557</v>
      </c>
      <c r="E152" s="7">
        <f t="shared" si="24"/>
        <v>0.270833333333331</v>
      </c>
      <c r="F152" s="7">
        <f t="shared" si="25"/>
        <v>0.95833333333332</v>
      </c>
      <c r="G152" s="16">
        <f t="shared" si="26"/>
        <v>0.6874999999999891</v>
      </c>
      <c r="H152" s="8">
        <f t="shared" si="28"/>
        <v>0.6159722222222246</v>
      </c>
      <c r="I152" s="8">
        <f t="shared" si="29"/>
        <v>0.07083333333333108</v>
      </c>
      <c r="J152" s="13">
        <f>IF(AND(A152&gt;=$M$24,A152&lt;=$M$25),24*(H152-'No DST'!G152),0)</f>
        <v>0</v>
      </c>
    </row>
    <row r="153" spans="1:11" ht="12.75">
      <c r="A153" s="6">
        <v>38138</v>
      </c>
      <c r="B153" s="7">
        <f>'Local settings'!B154</f>
        <v>0.19930555555555554</v>
      </c>
      <c r="C153" s="7">
        <f>'Local settings'!C154</f>
        <v>0.8875</v>
      </c>
      <c r="D153" s="8">
        <f t="shared" si="27"/>
        <v>0.6881944444444444</v>
      </c>
      <c r="E153" s="7">
        <f t="shared" si="24"/>
        <v>0.270833333333331</v>
      </c>
      <c r="F153" s="7">
        <f t="shared" si="25"/>
        <v>0.95833333333332</v>
      </c>
      <c r="G153" s="16">
        <f t="shared" si="26"/>
        <v>0.6874999999999891</v>
      </c>
      <c r="H153" s="8">
        <f t="shared" si="28"/>
        <v>0.6166666666666689</v>
      </c>
      <c r="I153" s="8">
        <f t="shared" si="29"/>
        <v>0.07152777777777553</v>
      </c>
      <c r="J153" s="13">
        <f>IF(AND(A153&gt;=$M$24,A153&lt;=$M$25),24*(H153-'No DST'!G153),0)</f>
        <v>0</v>
      </c>
      <c r="K153" s="8"/>
    </row>
    <row r="154" spans="1:10" ht="12.75">
      <c r="A154" s="6">
        <v>38139</v>
      </c>
      <c r="B154" s="7">
        <f>'Local settings'!B155</f>
        <v>0.1986111111111111</v>
      </c>
      <c r="C154" s="7">
        <f>'Local settings'!C155</f>
        <v>0.8881944444444444</v>
      </c>
      <c r="D154" s="8">
        <f t="shared" si="27"/>
        <v>0.6895833333333333</v>
      </c>
      <c r="E154" s="7">
        <f aca="true" t="shared" si="30" ref="E154:E183">$L$15</f>
        <v>0.270833333333331</v>
      </c>
      <c r="F154" s="7">
        <f aca="true" t="shared" si="31" ref="F154:F183">$M$15</f>
        <v>0.95833333333332</v>
      </c>
      <c r="G154" s="16">
        <f aca="true" t="shared" si="32" ref="G154:G188">IF(F154-E154&lt;0,1+F154-E154,F154-E154)</f>
        <v>0.6874999999999891</v>
      </c>
      <c r="H154" s="8">
        <f t="shared" si="28"/>
        <v>0.6173611111111135</v>
      </c>
      <c r="I154" s="8">
        <f t="shared" si="29"/>
        <v>0.07222222222221986</v>
      </c>
      <c r="J154" s="13">
        <f>IF(AND(A154&gt;=$M$24,A154&lt;=$M$25),24*(H154-'No DST'!G154),0)</f>
        <v>0</v>
      </c>
    </row>
    <row r="155" spans="1:10" ht="12.75">
      <c r="A155" s="6">
        <v>38140</v>
      </c>
      <c r="B155" s="7">
        <f>'Local settings'!B156</f>
        <v>0.1986111111111111</v>
      </c>
      <c r="C155" s="7">
        <f>'Local settings'!C156</f>
        <v>0.8888888888888888</v>
      </c>
      <c r="D155" s="8">
        <f t="shared" si="27"/>
        <v>0.6902777777777778</v>
      </c>
      <c r="E155" s="7">
        <f t="shared" si="30"/>
        <v>0.270833333333331</v>
      </c>
      <c r="F155" s="7">
        <f t="shared" si="31"/>
        <v>0.95833333333332</v>
      </c>
      <c r="G155" s="16">
        <f t="shared" si="32"/>
        <v>0.6874999999999891</v>
      </c>
      <c r="H155" s="8">
        <f t="shared" si="28"/>
        <v>0.6180555555555578</v>
      </c>
      <c r="I155" s="8">
        <f t="shared" si="29"/>
        <v>0.07222222222221997</v>
      </c>
      <c r="J155" s="13">
        <f>IF(AND(A155&gt;=$M$24,A155&lt;=$M$25),24*(H155-'No DST'!G155),0)</f>
        <v>0</v>
      </c>
    </row>
    <row r="156" spans="1:10" ht="12.75">
      <c r="A156" s="6">
        <v>38141</v>
      </c>
      <c r="B156" s="7">
        <f>'Local settings'!B157</f>
        <v>0.19791666666666666</v>
      </c>
      <c r="C156" s="7">
        <f>'Local settings'!C157</f>
        <v>0.8895833333333334</v>
      </c>
      <c r="D156" s="8">
        <f t="shared" si="27"/>
        <v>0.6916666666666668</v>
      </c>
      <c r="E156" s="7">
        <f t="shared" si="30"/>
        <v>0.270833333333331</v>
      </c>
      <c r="F156" s="7">
        <f t="shared" si="31"/>
        <v>0.95833333333332</v>
      </c>
      <c r="G156" s="16">
        <f t="shared" si="32"/>
        <v>0.6874999999999891</v>
      </c>
      <c r="H156" s="8">
        <f t="shared" si="28"/>
        <v>0.6187500000000024</v>
      </c>
      <c r="I156" s="8">
        <f t="shared" si="29"/>
        <v>0.07291666666666441</v>
      </c>
      <c r="J156" s="13">
        <f>IF(AND(A156&gt;=$M$24,A156&lt;=$M$25),24*(H156-'No DST'!G156),0)</f>
        <v>0</v>
      </c>
    </row>
    <row r="157" spans="1:10" ht="12.75">
      <c r="A157" s="6">
        <v>38142</v>
      </c>
      <c r="B157" s="7">
        <f>'Local settings'!B158</f>
        <v>0.19722222222222222</v>
      </c>
      <c r="C157" s="7">
        <f>'Local settings'!C158</f>
        <v>0.8902777777777778</v>
      </c>
      <c r="D157" s="8">
        <f t="shared" si="27"/>
        <v>0.6930555555555556</v>
      </c>
      <c r="E157" s="7">
        <f t="shared" si="30"/>
        <v>0.270833333333331</v>
      </c>
      <c r="F157" s="7">
        <f t="shared" si="31"/>
        <v>0.95833333333332</v>
      </c>
      <c r="G157" s="16">
        <f t="shared" si="32"/>
        <v>0.6874999999999891</v>
      </c>
      <c r="H157" s="8">
        <f t="shared" si="28"/>
        <v>0.6194444444444469</v>
      </c>
      <c r="I157" s="8">
        <f t="shared" si="29"/>
        <v>0.07361111111110874</v>
      </c>
      <c r="J157" s="13">
        <f>IF(AND(A157&gt;=$M$24,A157&lt;=$M$25),24*(H157-'No DST'!G157),0)</f>
        <v>0</v>
      </c>
    </row>
    <row r="158" spans="1:10" ht="12.75">
      <c r="A158" s="6">
        <v>38143</v>
      </c>
      <c r="B158" s="7">
        <f>'Local settings'!B159</f>
        <v>0.19722222222222222</v>
      </c>
      <c r="C158" s="7">
        <f>'Local settings'!C159</f>
        <v>0.8909722222222222</v>
      </c>
      <c r="D158" s="8">
        <f t="shared" si="27"/>
        <v>0.69375</v>
      </c>
      <c r="E158" s="7">
        <f t="shared" si="30"/>
        <v>0.270833333333331</v>
      </c>
      <c r="F158" s="7">
        <f t="shared" si="31"/>
        <v>0.95833333333332</v>
      </c>
      <c r="G158" s="16">
        <f t="shared" si="32"/>
        <v>0.6874999999999891</v>
      </c>
      <c r="H158" s="8">
        <f t="shared" si="28"/>
        <v>0.6201388888888912</v>
      </c>
      <c r="I158" s="8">
        <f t="shared" si="29"/>
        <v>0.07361111111110874</v>
      </c>
      <c r="J158" s="13">
        <f>IF(AND(A158&gt;=$M$24,A158&lt;=$M$25),24*(H158-'No DST'!G158),0)</f>
        <v>0</v>
      </c>
    </row>
    <row r="159" spans="1:10" ht="12.75">
      <c r="A159" s="6">
        <v>38144</v>
      </c>
      <c r="B159" s="7">
        <f>'Local settings'!B160</f>
        <v>0.19652777777777777</v>
      </c>
      <c r="C159" s="7">
        <f>'Local settings'!C160</f>
        <v>0.8916666666666666</v>
      </c>
      <c r="D159" s="8">
        <f t="shared" si="27"/>
        <v>0.6951388888888889</v>
      </c>
      <c r="E159" s="7">
        <f t="shared" si="30"/>
        <v>0.270833333333331</v>
      </c>
      <c r="F159" s="7">
        <f t="shared" si="31"/>
        <v>0.95833333333332</v>
      </c>
      <c r="G159" s="16">
        <f t="shared" si="32"/>
        <v>0.6874999999999891</v>
      </c>
      <c r="H159" s="8">
        <f t="shared" si="28"/>
        <v>0.6208333333333356</v>
      </c>
      <c r="I159" s="8">
        <f t="shared" si="29"/>
        <v>0.0743055555555533</v>
      </c>
      <c r="J159" s="13">
        <f>IF(AND(A159&gt;=$M$24,A159&lt;=$M$25),24*(H159-'No DST'!G159),0)</f>
        <v>0</v>
      </c>
    </row>
    <row r="160" spans="1:10" ht="12.75">
      <c r="A160" s="6">
        <v>38145</v>
      </c>
      <c r="B160" s="7">
        <f>'Local settings'!B161</f>
        <v>0.19583333333333333</v>
      </c>
      <c r="C160" s="7">
        <f>'Local settings'!C161</f>
        <v>0.8923611111111112</v>
      </c>
      <c r="D160" s="8">
        <f t="shared" si="27"/>
        <v>0.6965277777777779</v>
      </c>
      <c r="E160" s="7">
        <f t="shared" si="30"/>
        <v>0.270833333333331</v>
      </c>
      <c r="F160" s="7">
        <f t="shared" si="31"/>
        <v>0.95833333333332</v>
      </c>
      <c r="G160" s="16">
        <f t="shared" si="32"/>
        <v>0.6874999999999891</v>
      </c>
      <c r="H160" s="8">
        <f t="shared" si="28"/>
        <v>0.6215277777777801</v>
      </c>
      <c r="I160" s="8">
        <f t="shared" si="29"/>
        <v>0.07499999999999774</v>
      </c>
      <c r="J160" s="13">
        <f>IF(AND(A160&gt;=$M$24,A160&lt;=$M$25),24*(H160-'No DST'!G160),0)</f>
        <v>0</v>
      </c>
    </row>
    <row r="161" spans="1:10" ht="12.75">
      <c r="A161" s="6">
        <v>38146</v>
      </c>
      <c r="B161" s="7">
        <f>'Local settings'!B162</f>
        <v>0.19583333333333333</v>
      </c>
      <c r="C161" s="7">
        <f>'Local settings'!C162</f>
        <v>0.8930555555555556</v>
      </c>
      <c r="D161" s="8">
        <f t="shared" si="27"/>
        <v>0.6972222222222223</v>
      </c>
      <c r="E161" s="7">
        <f t="shared" si="30"/>
        <v>0.270833333333331</v>
      </c>
      <c r="F161" s="7">
        <f t="shared" si="31"/>
        <v>0.95833333333332</v>
      </c>
      <c r="G161" s="16">
        <f t="shared" si="32"/>
        <v>0.6874999999999891</v>
      </c>
      <c r="H161" s="8">
        <f t="shared" si="28"/>
        <v>0.6222222222222247</v>
      </c>
      <c r="I161" s="8">
        <f t="shared" si="29"/>
        <v>0.07499999999999762</v>
      </c>
      <c r="J161" s="13">
        <f>IF(AND(A161&gt;=$M$24,A161&lt;=$M$25),24*(H161-'No DST'!G161),0)</f>
        <v>0</v>
      </c>
    </row>
    <row r="162" spans="1:10" ht="12.75">
      <c r="A162" s="6">
        <v>38147</v>
      </c>
      <c r="B162" s="7">
        <f>'Local settings'!B163</f>
        <v>0.19583333333333333</v>
      </c>
      <c r="C162" s="7">
        <f>'Local settings'!C163</f>
        <v>0.8930555555555556</v>
      </c>
      <c r="D162" s="8">
        <f t="shared" si="27"/>
        <v>0.6972222222222223</v>
      </c>
      <c r="E162" s="7">
        <f t="shared" si="30"/>
        <v>0.270833333333331</v>
      </c>
      <c r="F162" s="7">
        <f t="shared" si="31"/>
        <v>0.95833333333332</v>
      </c>
      <c r="G162" s="16">
        <f t="shared" si="32"/>
        <v>0.6874999999999891</v>
      </c>
      <c r="H162" s="8">
        <f t="shared" si="28"/>
        <v>0.6222222222222247</v>
      </c>
      <c r="I162" s="8">
        <f t="shared" si="29"/>
        <v>0.07499999999999762</v>
      </c>
      <c r="J162" s="13">
        <f>IF(AND(A162&gt;=$M$24,A162&lt;=$M$25),24*(H162-'No DST'!G162),0)</f>
        <v>0</v>
      </c>
    </row>
    <row r="163" spans="1:10" ht="12.75">
      <c r="A163" s="6">
        <v>38148</v>
      </c>
      <c r="B163" s="7">
        <f>'Local settings'!B164</f>
        <v>0.1951388888888889</v>
      </c>
      <c r="C163" s="7">
        <f>'Local settings'!C164</f>
        <v>0.89375</v>
      </c>
      <c r="D163" s="8">
        <f t="shared" si="27"/>
        <v>0.6986111111111112</v>
      </c>
      <c r="E163" s="7">
        <f t="shared" si="30"/>
        <v>0.270833333333331</v>
      </c>
      <c r="F163" s="7">
        <f t="shared" si="31"/>
        <v>0.95833333333332</v>
      </c>
      <c r="G163" s="16">
        <f t="shared" si="32"/>
        <v>0.6874999999999891</v>
      </c>
      <c r="H163" s="8">
        <f t="shared" si="28"/>
        <v>0.622916666666669</v>
      </c>
      <c r="I163" s="8">
        <f t="shared" si="29"/>
        <v>0.07569444444444218</v>
      </c>
      <c r="J163" s="13">
        <f>IF(AND(A163&gt;=$M$24,A163&lt;=$M$25),24*(H163-'No DST'!G163),0)</f>
        <v>0</v>
      </c>
    </row>
    <row r="164" spans="1:10" ht="12.75">
      <c r="A164" s="6">
        <v>38149</v>
      </c>
      <c r="B164" s="7">
        <f>'Local settings'!B165</f>
        <v>0.1951388888888889</v>
      </c>
      <c r="C164" s="7">
        <f>'Local settings'!C165</f>
        <v>0.8944444444444444</v>
      </c>
      <c r="D164" s="8">
        <f t="shared" si="27"/>
        <v>0.6993055555555555</v>
      </c>
      <c r="E164" s="7">
        <f t="shared" si="30"/>
        <v>0.270833333333331</v>
      </c>
      <c r="F164" s="7">
        <f t="shared" si="31"/>
        <v>0.95833333333332</v>
      </c>
      <c r="G164" s="16">
        <f t="shared" si="32"/>
        <v>0.6874999999999891</v>
      </c>
      <c r="H164" s="8">
        <f t="shared" si="28"/>
        <v>0.6236111111111133</v>
      </c>
      <c r="I164" s="8">
        <f t="shared" si="29"/>
        <v>0.07569444444444218</v>
      </c>
      <c r="J164" s="13">
        <f>IF(AND(A164&gt;=$M$24,A164&lt;=$M$25),24*(H164-'No DST'!G164),0)</f>
        <v>0</v>
      </c>
    </row>
    <row r="165" spans="1:10" ht="12.75">
      <c r="A165" s="6">
        <v>38150</v>
      </c>
      <c r="B165" s="7">
        <f>'Local settings'!B166</f>
        <v>0.1951388888888889</v>
      </c>
      <c r="C165" s="7">
        <f>'Local settings'!C166</f>
        <v>0.8951388888888889</v>
      </c>
      <c r="D165" s="8">
        <f t="shared" si="27"/>
        <v>0.7000000000000001</v>
      </c>
      <c r="E165" s="7">
        <f t="shared" si="30"/>
        <v>0.270833333333331</v>
      </c>
      <c r="F165" s="7">
        <f t="shared" si="31"/>
        <v>0.95833333333332</v>
      </c>
      <c r="G165" s="16">
        <f t="shared" si="32"/>
        <v>0.6874999999999891</v>
      </c>
      <c r="H165" s="8">
        <f t="shared" si="28"/>
        <v>0.6243055555555579</v>
      </c>
      <c r="I165" s="8">
        <f t="shared" si="29"/>
        <v>0.07569444444444218</v>
      </c>
      <c r="J165" s="13">
        <f>IF(AND(A165&gt;=$M$24,A165&lt;=$M$25),24*(H165-'No DST'!G165),0)</f>
        <v>0</v>
      </c>
    </row>
    <row r="166" spans="1:10" ht="12.75">
      <c r="A166" s="6">
        <v>38151</v>
      </c>
      <c r="B166" s="7">
        <f>'Local settings'!B167</f>
        <v>0.19444444444444445</v>
      </c>
      <c r="C166" s="7">
        <f>'Local settings'!C167</f>
        <v>0.8951388888888889</v>
      </c>
      <c r="D166" s="8">
        <f t="shared" si="27"/>
        <v>0.7006944444444445</v>
      </c>
      <c r="E166" s="7">
        <f t="shared" si="30"/>
        <v>0.270833333333331</v>
      </c>
      <c r="F166" s="7">
        <f t="shared" si="31"/>
        <v>0.95833333333332</v>
      </c>
      <c r="G166" s="16">
        <f t="shared" si="32"/>
        <v>0.6874999999999891</v>
      </c>
      <c r="H166" s="8">
        <f t="shared" si="28"/>
        <v>0.6243055555555579</v>
      </c>
      <c r="I166" s="8">
        <f t="shared" si="29"/>
        <v>0.07638888888888662</v>
      </c>
      <c r="J166" s="13">
        <f>IF(AND(A166&gt;=$M$24,A166&lt;=$M$25),24*(H166-'No DST'!G166),0)</f>
        <v>0</v>
      </c>
    </row>
    <row r="167" spans="1:10" ht="12.75">
      <c r="A167" s="6">
        <v>38152</v>
      </c>
      <c r="B167" s="7">
        <f>'Local settings'!B168</f>
        <v>0.19444444444444445</v>
      </c>
      <c r="C167" s="7">
        <f>'Local settings'!C168</f>
        <v>0.8958333333333334</v>
      </c>
      <c r="D167" s="8">
        <f t="shared" si="27"/>
        <v>0.701388888888889</v>
      </c>
      <c r="E167" s="7">
        <f t="shared" si="30"/>
        <v>0.270833333333331</v>
      </c>
      <c r="F167" s="7">
        <f t="shared" si="31"/>
        <v>0.95833333333332</v>
      </c>
      <c r="G167" s="16">
        <f t="shared" si="32"/>
        <v>0.6874999999999891</v>
      </c>
      <c r="H167" s="8">
        <f t="shared" si="28"/>
        <v>0.6250000000000024</v>
      </c>
      <c r="I167" s="8">
        <f t="shared" si="29"/>
        <v>0.07638888888888651</v>
      </c>
      <c r="J167" s="13">
        <f>IF(AND(A167&gt;=$M$24,A167&lt;=$M$25),24*(H167-'No DST'!G167),0)</f>
        <v>0</v>
      </c>
    </row>
    <row r="168" spans="1:10" ht="12.75">
      <c r="A168" s="6">
        <v>38153</v>
      </c>
      <c r="B168" s="7">
        <f>'Local settings'!B169</f>
        <v>0.19444444444444445</v>
      </c>
      <c r="C168" s="7">
        <f>'Local settings'!C169</f>
        <v>0.8958333333333334</v>
      </c>
      <c r="D168" s="8">
        <f t="shared" si="27"/>
        <v>0.701388888888889</v>
      </c>
      <c r="E168" s="7">
        <f t="shared" si="30"/>
        <v>0.270833333333331</v>
      </c>
      <c r="F168" s="7">
        <f t="shared" si="31"/>
        <v>0.95833333333332</v>
      </c>
      <c r="G168" s="16">
        <f t="shared" si="32"/>
        <v>0.6874999999999891</v>
      </c>
      <c r="H168" s="8">
        <f t="shared" si="28"/>
        <v>0.6250000000000024</v>
      </c>
      <c r="I168" s="8">
        <f t="shared" si="29"/>
        <v>0.07638888888888651</v>
      </c>
      <c r="J168" s="13">
        <f>IF(AND(A168&gt;=$M$24,A168&lt;=$M$25),24*(H168-'No DST'!G168),0)</f>
        <v>0</v>
      </c>
    </row>
    <row r="169" spans="1:10" ht="12.75">
      <c r="A169" s="6">
        <v>38154</v>
      </c>
      <c r="B169" s="7">
        <f>'Local settings'!B170</f>
        <v>0.19444444444444445</v>
      </c>
      <c r="C169" s="7">
        <f>'Local settings'!C170</f>
        <v>0.8965277777777777</v>
      </c>
      <c r="D169" s="8">
        <f t="shared" si="27"/>
        <v>0.7020833333333333</v>
      </c>
      <c r="E169" s="7">
        <f t="shared" si="30"/>
        <v>0.270833333333331</v>
      </c>
      <c r="F169" s="7">
        <f t="shared" si="31"/>
        <v>0.95833333333332</v>
      </c>
      <c r="G169" s="16">
        <f t="shared" si="32"/>
        <v>0.6874999999999891</v>
      </c>
      <c r="H169" s="8">
        <f t="shared" si="28"/>
        <v>0.6256944444444468</v>
      </c>
      <c r="I169" s="8">
        <f t="shared" si="29"/>
        <v>0.07638888888888651</v>
      </c>
      <c r="J169" s="13">
        <f>IF(AND(A169&gt;=$M$24,A169&lt;=$M$25),24*(H169-'No DST'!G169),0)</f>
        <v>0</v>
      </c>
    </row>
    <row r="170" spans="1:10" ht="12.75">
      <c r="A170" s="6">
        <v>38155</v>
      </c>
      <c r="B170" s="7">
        <f>'Local settings'!B171</f>
        <v>0.19444444444444445</v>
      </c>
      <c r="C170" s="7">
        <f>'Local settings'!C171</f>
        <v>0.8965277777777777</v>
      </c>
      <c r="D170" s="8">
        <f t="shared" si="27"/>
        <v>0.7020833333333333</v>
      </c>
      <c r="E170" s="7">
        <f t="shared" si="30"/>
        <v>0.270833333333331</v>
      </c>
      <c r="F170" s="7">
        <f t="shared" si="31"/>
        <v>0.95833333333332</v>
      </c>
      <c r="G170" s="16">
        <f t="shared" si="32"/>
        <v>0.6874999999999891</v>
      </c>
      <c r="H170" s="8">
        <f t="shared" si="28"/>
        <v>0.6256944444444468</v>
      </c>
      <c r="I170" s="8">
        <f t="shared" si="29"/>
        <v>0.07638888888888651</v>
      </c>
      <c r="J170" s="13">
        <f>IF(AND(A170&gt;=$M$24,A170&lt;=$M$25),24*(H170-'No DST'!G170),0)</f>
        <v>0</v>
      </c>
    </row>
    <row r="171" spans="1:10" ht="12.75">
      <c r="A171" s="6">
        <v>38156</v>
      </c>
      <c r="B171" s="7">
        <f>'Local settings'!B172</f>
        <v>0.19444444444444445</v>
      </c>
      <c r="C171" s="7">
        <f>'Local settings'!C172</f>
        <v>0.8965277777777777</v>
      </c>
      <c r="D171" s="8">
        <f t="shared" si="27"/>
        <v>0.7020833333333333</v>
      </c>
      <c r="E171" s="7">
        <f t="shared" si="30"/>
        <v>0.270833333333331</v>
      </c>
      <c r="F171" s="7">
        <f t="shared" si="31"/>
        <v>0.95833333333332</v>
      </c>
      <c r="G171" s="16">
        <f t="shared" si="32"/>
        <v>0.6874999999999891</v>
      </c>
      <c r="H171" s="8">
        <f t="shared" si="28"/>
        <v>0.6256944444444468</v>
      </c>
      <c r="I171" s="8">
        <f t="shared" si="29"/>
        <v>0.07638888888888651</v>
      </c>
      <c r="J171" s="13">
        <f>IF(AND(A171&gt;=$M$24,A171&lt;=$M$25),24*(H171-'No DST'!G171),0)</f>
        <v>0</v>
      </c>
    </row>
    <row r="172" spans="1:10" ht="12.75">
      <c r="A172" s="6">
        <v>38157</v>
      </c>
      <c r="B172" s="7">
        <f>'Local settings'!B173</f>
        <v>0.19444444444444445</v>
      </c>
      <c r="C172" s="7">
        <f>'Local settings'!C173</f>
        <v>0.8972222222222223</v>
      </c>
      <c r="D172" s="8">
        <f t="shared" si="27"/>
        <v>0.7027777777777778</v>
      </c>
      <c r="E172" s="7">
        <f t="shared" si="30"/>
        <v>0.270833333333331</v>
      </c>
      <c r="F172" s="7">
        <f t="shared" si="31"/>
        <v>0.95833333333332</v>
      </c>
      <c r="G172" s="16">
        <f t="shared" si="32"/>
        <v>0.6874999999999891</v>
      </c>
      <c r="H172" s="8">
        <f t="shared" si="28"/>
        <v>0.6263888888888913</v>
      </c>
      <c r="I172" s="8">
        <f t="shared" si="29"/>
        <v>0.07638888888888651</v>
      </c>
      <c r="J172" s="13">
        <f>IF(AND(A172&gt;=$M$24,A172&lt;=$M$25),24*(H172-'No DST'!G172),0)</f>
        <v>0</v>
      </c>
    </row>
    <row r="173" spans="1:10" ht="12.75">
      <c r="A173" s="6">
        <v>38158</v>
      </c>
      <c r="B173" s="7">
        <f>'Local settings'!B174</f>
        <v>0.19444444444444445</v>
      </c>
      <c r="C173" s="7">
        <f>'Local settings'!C174</f>
        <v>0.8972222222222223</v>
      </c>
      <c r="D173" s="8">
        <f t="shared" si="27"/>
        <v>0.7027777777777778</v>
      </c>
      <c r="E173" s="7">
        <f t="shared" si="30"/>
        <v>0.270833333333331</v>
      </c>
      <c r="F173" s="7">
        <f t="shared" si="31"/>
        <v>0.95833333333332</v>
      </c>
      <c r="G173" s="16">
        <f t="shared" si="32"/>
        <v>0.6874999999999891</v>
      </c>
      <c r="H173" s="8">
        <f t="shared" si="28"/>
        <v>0.6263888888888913</v>
      </c>
      <c r="I173" s="8">
        <f t="shared" si="29"/>
        <v>0.07638888888888651</v>
      </c>
      <c r="J173" s="13">
        <f>IF(AND(A173&gt;=$M$24,A173&lt;=$M$25),24*(H173-'No DST'!G173),0)</f>
        <v>0</v>
      </c>
    </row>
    <row r="174" spans="1:10" ht="12.75">
      <c r="A174" s="6">
        <v>38159</v>
      </c>
      <c r="B174" s="7">
        <f>'Local settings'!B175</f>
        <v>0.1951388888888889</v>
      </c>
      <c r="C174" s="7">
        <f>'Local settings'!C175</f>
        <v>0.8972222222222223</v>
      </c>
      <c r="D174" s="8">
        <f t="shared" si="27"/>
        <v>0.7020833333333334</v>
      </c>
      <c r="E174" s="7">
        <f t="shared" si="30"/>
        <v>0.270833333333331</v>
      </c>
      <c r="F174" s="7">
        <f t="shared" si="31"/>
        <v>0.95833333333332</v>
      </c>
      <c r="G174" s="16">
        <f t="shared" si="32"/>
        <v>0.6874999999999891</v>
      </c>
      <c r="H174" s="8">
        <f t="shared" si="28"/>
        <v>0.6263888888888913</v>
      </c>
      <c r="I174" s="8">
        <f t="shared" si="29"/>
        <v>0.07569444444444207</v>
      </c>
      <c r="J174" s="13">
        <f>IF(AND(A174&gt;=$M$24,A174&lt;=$M$25),24*(H174-'No DST'!G174),0)</f>
        <v>0</v>
      </c>
    </row>
    <row r="175" spans="1:10" ht="12.75">
      <c r="A175" s="6">
        <v>38160</v>
      </c>
      <c r="B175" s="7">
        <f>'Local settings'!B176</f>
        <v>0.1951388888888889</v>
      </c>
      <c r="C175" s="7">
        <f>'Local settings'!C176</f>
        <v>0.8972222222222223</v>
      </c>
      <c r="D175" s="8">
        <f t="shared" si="27"/>
        <v>0.7020833333333334</v>
      </c>
      <c r="E175" s="7">
        <f t="shared" si="30"/>
        <v>0.270833333333331</v>
      </c>
      <c r="F175" s="7">
        <f t="shared" si="31"/>
        <v>0.95833333333332</v>
      </c>
      <c r="G175" s="16">
        <f t="shared" si="32"/>
        <v>0.6874999999999891</v>
      </c>
      <c r="H175" s="8">
        <f t="shared" si="28"/>
        <v>0.6263888888888913</v>
      </c>
      <c r="I175" s="8">
        <f t="shared" si="29"/>
        <v>0.07569444444444207</v>
      </c>
      <c r="J175" s="13">
        <f>IF(AND(A175&gt;=$M$24,A175&lt;=$M$25),24*(H175-'No DST'!G175),0)</f>
        <v>0</v>
      </c>
    </row>
    <row r="176" spans="1:10" ht="12.75">
      <c r="A176" s="6">
        <v>38161</v>
      </c>
      <c r="B176" s="7">
        <f>'Local settings'!B177</f>
        <v>0.1951388888888889</v>
      </c>
      <c r="C176" s="7">
        <f>'Local settings'!C177</f>
        <v>0.8972222222222223</v>
      </c>
      <c r="D176" s="8">
        <f t="shared" si="27"/>
        <v>0.7020833333333334</v>
      </c>
      <c r="E176" s="7">
        <f t="shared" si="30"/>
        <v>0.270833333333331</v>
      </c>
      <c r="F176" s="7">
        <f t="shared" si="31"/>
        <v>0.95833333333332</v>
      </c>
      <c r="G176" s="16">
        <f t="shared" si="32"/>
        <v>0.6874999999999891</v>
      </c>
      <c r="H176" s="8">
        <f t="shared" si="28"/>
        <v>0.6263888888888913</v>
      </c>
      <c r="I176" s="8">
        <f t="shared" si="29"/>
        <v>0.07569444444444207</v>
      </c>
      <c r="J176" s="13">
        <f>IF(AND(A176&gt;=$M$24,A176&lt;=$M$25),24*(H176-'No DST'!G176),0)</f>
        <v>0</v>
      </c>
    </row>
    <row r="177" spans="1:10" ht="12.75">
      <c r="A177" s="6">
        <v>38162</v>
      </c>
      <c r="B177" s="7">
        <f>'Local settings'!B178</f>
        <v>0.19583333333333333</v>
      </c>
      <c r="C177" s="7">
        <f>'Local settings'!C178</f>
        <v>0.8972222222222223</v>
      </c>
      <c r="D177" s="8">
        <f t="shared" si="27"/>
        <v>0.701388888888889</v>
      </c>
      <c r="E177" s="7">
        <f t="shared" si="30"/>
        <v>0.270833333333331</v>
      </c>
      <c r="F177" s="7">
        <f t="shared" si="31"/>
        <v>0.95833333333332</v>
      </c>
      <c r="G177" s="16">
        <f t="shared" si="32"/>
        <v>0.6874999999999891</v>
      </c>
      <c r="H177" s="8">
        <f t="shared" si="28"/>
        <v>0.6263888888888913</v>
      </c>
      <c r="I177" s="8">
        <f t="shared" si="29"/>
        <v>0.07499999999999762</v>
      </c>
      <c r="J177" s="13">
        <f>IF(AND(A177&gt;=$M$24,A177&lt;=$M$25),24*(H177-'No DST'!G177),0)</f>
        <v>0</v>
      </c>
    </row>
    <row r="178" spans="1:10" ht="12.75">
      <c r="A178" s="6">
        <v>38163</v>
      </c>
      <c r="B178" s="7">
        <f>'Local settings'!B179</f>
        <v>0.19583333333333333</v>
      </c>
      <c r="C178" s="7">
        <f>'Local settings'!C179</f>
        <v>0.8972222222222223</v>
      </c>
      <c r="D178" s="8">
        <f t="shared" si="27"/>
        <v>0.701388888888889</v>
      </c>
      <c r="E178" s="7">
        <f t="shared" si="30"/>
        <v>0.270833333333331</v>
      </c>
      <c r="F178" s="7">
        <f t="shared" si="31"/>
        <v>0.95833333333332</v>
      </c>
      <c r="G178" s="16">
        <f t="shared" si="32"/>
        <v>0.6874999999999891</v>
      </c>
      <c r="H178" s="8">
        <f t="shared" si="28"/>
        <v>0.6263888888888913</v>
      </c>
      <c r="I178" s="8">
        <f t="shared" si="29"/>
        <v>0.07499999999999762</v>
      </c>
      <c r="J178" s="13">
        <f>IF(AND(A178&gt;=$M$24,A178&lt;=$M$25),24*(H178-'No DST'!G178),0)</f>
        <v>0</v>
      </c>
    </row>
    <row r="179" spans="1:10" ht="12.75">
      <c r="A179" s="6">
        <v>38164</v>
      </c>
      <c r="B179" s="7">
        <f>'Local settings'!B180</f>
        <v>0.19652777777777777</v>
      </c>
      <c r="C179" s="7">
        <f>'Local settings'!C180</f>
        <v>0.8972222222222223</v>
      </c>
      <c r="D179" s="8">
        <f t="shared" si="27"/>
        <v>0.7006944444444445</v>
      </c>
      <c r="E179" s="7">
        <f t="shared" si="30"/>
        <v>0.270833333333331</v>
      </c>
      <c r="F179" s="7">
        <f t="shared" si="31"/>
        <v>0.95833333333332</v>
      </c>
      <c r="G179" s="16">
        <f t="shared" si="32"/>
        <v>0.6874999999999891</v>
      </c>
      <c r="H179" s="8">
        <f t="shared" si="28"/>
        <v>0.6263888888888913</v>
      </c>
      <c r="I179" s="8">
        <f t="shared" si="29"/>
        <v>0.07430555555555318</v>
      </c>
      <c r="J179" s="13">
        <f>IF(AND(A179&gt;=$M$24,A179&lt;=$M$25),24*(H179-'No DST'!G179),0)</f>
        <v>0</v>
      </c>
    </row>
    <row r="180" spans="1:10" ht="12.75">
      <c r="A180" s="6">
        <v>38165</v>
      </c>
      <c r="B180" s="7">
        <f>'Local settings'!B181</f>
        <v>0.19652777777777777</v>
      </c>
      <c r="C180" s="7">
        <f>'Local settings'!C181</f>
        <v>0.8972222222222223</v>
      </c>
      <c r="D180" s="8">
        <f t="shared" si="27"/>
        <v>0.7006944444444445</v>
      </c>
      <c r="E180" s="7">
        <f t="shared" si="30"/>
        <v>0.270833333333331</v>
      </c>
      <c r="F180" s="7">
        <f t="shared" si="31"/>
        <v>0.95833333333332</v>
      </c>
      <c r="G180" s="16">
        <f t="shared" si="32"/>
        <v>0.6874999999999891</v>
      </c>
      <c r="H180" s="8">
        <f t="shared" si="28"/>
        <v>0.6263888888888913</v>
      </c>
      <c r="I180" s="8">
        <f t="shared" si="29"/>
        <v>0.07430555555555318</v>
      </c>
      <c r="J180" s="13">
        <f>IF(AND(A180&gt;=$M$24,A180&lt;=$M$25),24*(H180-'No DST'!G180),0)</f>
        <v>0</v>
      </c>
    </row>
    <row r="181" spans="1:10" ht="12.75">
      <c r="A181" s="6">
        <v>38166</v>
      </c>
      <c r="B181" s="7">
        <f>'Local settings'!B182</f>
        <v>0.19722222222222222</v>
      </c>
      <c r="C181" s="7">
        <f>'Local settings'!C182</f>
        <v>0.8972222222222223</v>
      </c>
      <c r="D181" s="8">
        <f t="shared" si="27"/>
        <v>0.7000000000000001</v>
      </c>
      <c r="E181" s="7">
        <f t="shared" si="30"/>
        <v>0.270833333333331</v>
      </c>
      <c r="F181" s="7">
        <f t="shared" si="31"/>
        <v>0.95833333333332</v>
      </c>
      <c r="G181" s="16">
        <f t="shared" si="32"/>
        <v>0.6874999999999891</v>
      </c>
      <c r="H181" s="8">
        <f t="shared" si="28"/>
        <v>0.6263888888888913</v>
      </c>
      <c r="I181" s="8">
        <f t="shared" si="29"/>
        <v>0.07361111111110874</v>
      </c>
      <c r="J181" s="13">
        <f>IF(AND(A181&gt;=$M$24,A181&lt;=$M$25),24*(H181-'No DST'!G181),0)</f>
        <v>0</v>
      </c>
    </row>
    <row r="182" spans="1:10" ht="12.75">
      <c r="A182" s="6">
        <v>38167</v>
      </c>
      <c r="B182" s="7">
        <f>'Local settings'!B183</f>
        <v>0.19722222222222222</v>
      </c>
      <c r="C182" s="7">
        <f>'Local settings'!C183</f>
        <v>0.8972222222222223</v>
      </c>
      <c r="D182" s="8">
        <f t="shared" si="27"/>
        <v>0.7000000000000001</v>
      </c>
      <c r="E182" s="7">
        <f t="shared" si="30"/>
        <v>0.270833333333331</v>
      </c>
      <c r="F182" s="7">
        <f t="shared" si="31"/>
        <v>0.95833333333332</v>
      </c>
      <c r="G182" s="16">
        <f t="shared" si="32"/>
        <v>0.6874999999999891</v>
      </c>
      <c r="H182" s="8">
        <f t="shared" si="28"/>
        <v>0.6263888888888913</v>
      </c>
      <c r="I182" s="8">
        <f t="shared" si="29"/>
        <v>0.07361111111110874</v>
      </c>
      <c r="J182" s="13">
        <f>IF(AND(A182&gt;=$M$24,A182&lt;=$M$25),24*(H182-'No DST'!G182),0)</f>
        <v>0</v>
      </c>
    </row>
    <row r="183" spans="1:11" ht="12.75">
      <c r="A183" s="6">
        <v>38168</v>
      </c>
      <c r="B183" s="7">
        <f>'Local settings'!B184</f>
        <v>0.19791666666666666</v>
      </c>
      <c r="C183" s="7">
        <f>'Local settings'!C184</f>
        <v>0.8965277777777777</v>
      </c>
      <c r="D183" s="8">
        <f t="shared" si="27"/>
        <v>0.6986111111111111</v>
      </c>
      <c r="E183" s="7">
        <f t="shared" si="30"/>
        <v>0.270833333333331</v>
      </c>
      <c r="F183" s="7">
        <f t="shared" si="31"/>
        <v>0.95833333333332</v>
      </c>
      <c r="G183" s="16">
        <f t="shared" si="32"/>
        <v>0.6874999999999891</v>
      </c>
      <c r="H183" s="8">
        <f t="shared" si="28"/>
        <v>0.6256944444444468</v>
      </c>
      <c r="I183" s="8">
        <f t="shared" si="29"/>
        <v>0.0729166666666643</v>
      </c>
      <c r="J183" s="13">
        <f>IF(AND(A183&gt;=$M$24,A183&lt;=$M$25),24*(H183-'No DST'!G183),0)</f>
        <v>0</v>
      </c>
      <c r="K183" s="8"/>
    </row>
    <row r="184" spans="1:10" ht="12.75">
      <c r="A184" s="6">
        <v>38169</v>
      </c>
      <c r="B184" s="7">
        <f>'Local settings'!B185</f>
        <v>0.1986111111111111</v>
      </c>
      <c r="C184" s="7">
        <f>'Local settings'!C185</f>
        <v>0.8965277777777777</v>
      </c>
      <c r="D184" s="8">
        <f t="shared" si="27"/>
        <v>0.6979166666666666</v>
      </c>
      <c r="E184" s="7">
        <f aca="true" t="shared" si="33" ref="E184:E214">$L$16</f>
        <v>0.270833333333331</v>
      </c>
      <c r="F184" s="7">
        <f aca="true" t="shared" si="34" ref="F184:F214">$M$16</f>
        <v>0.95833333333332</v>
      </c>
      <c r="G184" s="16">
        <f t="shared" si="32"/>
        <v>0.6874999999999891</v>
      </c>
      <c r="H184" s="8">
        <f t="shared" si="28"/>
        <v>0.6256944444444468</v>
      </c>
      <c r="I184" s="8">
        <f t="shared" si="29"/>
        <v>0.07222222222221986</v>
      </c>
      <c r="J184" s="13">
        <f>IF(AND(A184&gt;=$M$24,A184&lt;=$M$25),24*(H184-'No DST'!G184),0)</f>
        <v>0</v>
      </c>
    </row>
    <row r="185" spans="1:10" ht="12.75">
      <c r="A185" s="6">
        <v>38170</v>
      </c>
      <c r="B185" s="7">
        <f>'Local settings'!B186</f>
        <v>0.1986111111111111</v>
      </c>
      <c r="C185" s="7">
        <f>'Local settings'!C186</f>
        <v>0.8965277777777777</v>
      </c>
      <c r="D185" s="8">
        <f t="shared" si="27"/>
        <v>0.6979166666666666</v>
      </c>
      <c r="E185" s="7">
        <f t="shared" si="33"/>
        <v>0.270833333333331</v>
      </c>
      <c r="F185" s="7">
        <f t="shared" si="34"/>
        <v>0.95833333333332</v>
      </c>
      <c r="G185" s="16">
        <f t="shared" si="32"/>
        <v>0.6874999999999891</v>
      </c>
      <c r="H185" s="8">
        <f t="shared" si="28"/>
        <v>0.6256944444444468</v>
      </c>
      <c r="I185" s="8">
        <f t="shared" si="29"/>
        <v>0.07222222222221986</v>
      </c>
      <c r="J185" s="13">
        <f>IF(AND(A185&gt;=$M$24,A185&lt;=$M$25),24*(H185-'No DST'!G185),0)</f>
        <v>0</v>
      </c>
    </row>
    <row r="186" spans="1:10" ht="12.75">
      <c r="A186" s="6">
        <v>38171</v>
      </c>
      <c r="B186" s="7">
        <f>'Local settings'!B187</f>
        <v>0.19930555555555554</v>
      </c>
      <c r="C186" s="7">
        <f>'Local settings'!C187</f>
        <v>0.8958333333333334</v>
      </c>
      <c r="D186" s="8">
        <f t="shared" si="27"/>
        <v>0.6965277777777779</v>
      </c>
      <c r="E186" s="7">
        <f t="shared" si="33"/>
        <v>0.270833333333331</v>
      </c>
      <c r="F186" s="7">
        <f t="shared" si="34"/>
        <v>0.95833333333332</v>
      </c>
      <c r="G186" s="16">
        <f t="shared" si="32"/>
        <v>0.6874999999999891</v>
      </c>
      <c r="H186" s="8">
        <f t="shared" si="28"/>
        <v>0.6250000000000024</v>
      </c>
      <c r="I186" s="8">
        <f t="shared" si="29"/>
        <v>0.07152777777777541</v>
      </c>
      <c r="J186" s="13">
        <f>IF(AND(A186&gt;=$M$24,A186&lt;=$M$25),24*(H186-'No DST'!G186),0)</f>
        <v>0</v>
      </c>
    </row>
    <row r="187" spans="1:10" ht="12.75">
      <c r="A187" s="6">
        <v>38172</v>
      </c>
      <c r="B187" s="7">
        <f>'Local settings'!B188</f>
        <v>0.2</v>
      </c>
      <c r="C187" s="7">
        <f>'Local settings'!C188</f>
        <v>0.8958333333333334</v>
      </c>
      <c r="D187" s="8">
        <f t="shared" si="27"/>
        <v>0.6958333333333333</v>
      </c>
      <c r="E187" s="7">
        <f t="shared" si="33"/>
        <v>0.270833333333331</v>
      </c>
      <c r="F187" s="7">
        <f t="shared" si="34"/>
        <v>0.95833333333332</v>
      </c>
      <c r="G187" s="16">
        <f t="shared" si="32"/>
        <v>0.6874999999999891</v>
      </c>
      <c r="H187" s="8">
        <f t="shared" si="28"/>
        <v>0.6250000000000024</v>
      </c>
      <c r="I187" s="8">
        <f t="shared" si="29"/>
        <v>0.07083333333333086</v>
      </c>
      <c r="J187" s="13">
        <f>IF(AND(A187&gt;=$M$24,A187&lt;=$M$25),24*(H187-'No DST'!G187),0)</f>
        <v>0</v>
      </c>
    </row>
    <row r="188" spans="1:10" ht="12.75">
      <c r="A188" s="6">
        <v>38173</v>
      </c>
      <c r="B188" s="7">
        <f>'Local settings'!B189</f>
        <v>0.20069444444444443</v>
      </c>
      <c r="C188" s="7">
        <f>'Local settings'!C189</f>
        <v>0.8951388888888889</v>
      </c>
      <c r="D188" s="8">
        <f t="shared" si="27"/>
        <v>0.6944444444444445</v>
      </c>
      <c r="E188" s="7">
        <f t="shared" si="33"/>
        <v>0.270833333333331</v>
      </c>
      <c r="F188" s="7">
        <f t="shared" si="34"/>
        <v>0.95833333333332</v>
      </c>
      <c r="G188" s="16">
        <f t="shared" si="32"/>
        <v>0.6874999999999891</v>
      </c>
      <c r="H188" s="8">
        <f t="shared" si="28"/>
        <v>0.6243055555555579</v>
      </c>
      <c r="I188" s="8">
        <f t="shared" si="29"/>
        <v>0.07013888888888664</v>
      </c>
      <c r="J188" s="13">
        <f>IF(AND(A188&gt;=$M$24,A188&lt;=$M$25),24*(H188-'No DST'!G188),0)</f>
        <v>0</v>
      </c>
    </row>
    <row r="189" spans="1:10" ht="12.75">
      <c r="A189" s="6">
        <v>38174</v>
      </c>
      <c r="B189" s="7">
        <f>'Local settings'!B190</f>
        <v>0.20138888888888887</v>
      </c>
      <c r="C189" s="7">
        <f>'Local settings'!C190</f>
        <v>0.8944444444444444</v>
      </c>
      <c r="D189" s="8">
        <f t="shared" si="27"/>
        <v>0.6930555555555555</v>
      </c>
      <c r="E189" s="7">
        <f t="shared" si="33"/>
        <v>0.270833333333331</v>
      </c>
      <c r="F189" s="7">
        <f t="shared" si="34"/>
        <v>0.95833333333332</v>
      </c>
      <c r="G189" s="16">
        <f aca="true" t="shared" si="35" ref="G189:G251">IF(F189-E189&lt;0,1+F189-E189,F189-E189)</f>
        <v>0.6874999999999891</v>
      </c>
      <c r="H189" s="8">
        <f t="shared" si="28"/>
        <v>0.6236111111111133</v>
      </c>
      <c r="I189" s="8">
        <f t="shared" si="29"/>
        <v>0.0694444444444422</v>
      </c>
      <c r="J189" s="13">
        <f>IF(AND(A189&gt;=$M$24,A189&lt;=$M$25),24*(H189-'No DST'!G189),0)</f>
        <v>0</v>
      </c>
    </row>
    <row r="190" spans="1:10" ht="12.75">
      <c r="A190" s="6">
        <v>38175</v>
      </c>
      <c r="B190" s="7">
        <f>'Local settings'!B191</f>
        <v>0.2020833333333333</v>
      </c>
      <c r="C190" s="7">
        <f>'Local settings'!C191</f>
        <v>0.8944444444444444</v>
      </c>
      <c r="D190" s="8">
        <f t="shared" si="27"/>
        <v>0.6923611111111111</v>
      </c>
      <c r="E190" s="7">
        <f t="shared" si="33"/>
        <v>0.270833333333331</v>
      </c>
      <c r="F190" s="7">
        <f t="shared" si="34"/>
        <v>0.95833333333332</v>
      </c>
      <c r="G190" s="16">
        <f t="shared" si="35"/>
        <v>0.6874999999999891</v>
      </c>
      <c r="H190" s="8">
        <f t="shared" si="28"/>
        <v>0.6236111111111133</v>
      </c>
      <c r="I190" s="8">
        <f t="shared" si="29"/>
        <v>0.06874999999999776</v>
      </c>
      <c r="J190" s="13">
        <f>IF(AND(A190&gt;=$M$24,A190&lt;=$M$25),24*(H190-'No DST'!G190),0)</f>
        <v>0</v>
      </c>
    </row>
    <row r="191" spans="1:10" ht="12.75">
      <c r="A191" s="6">
        <v>38176</v>
      </c>
      <c r="B191" s="7">
        <f>'Local settings'!B192</f>
        <v>0.2027777777777778</v>
      </c>
      <c r="C191" s="7">
        <f>'Local settings'!C192</f>
        <v>0.89375</v>
      </c>
      <c r="D191" s="8">
        <f t="shared" si="27"/>
        <v>0.6909722222222222</v>
      </c>
      <c r="E191" s="7">
        <f t="shared" si="33"/>
        <v>0.270833333333331</v>
      </c>
      <c r="F191" s="7">
        <f t="shared" si="34"/>
        <v>0.95833333333332</v>
      </c>
      <c r="G191" s="16">
        <f t="shared" si="35"/>
        <v>0.6874999999999891</v>
      </c>
      <c r="H191" s="8">
        <f t="shared" si="28"/>
        <v>0.622916666666669</v>
      </c>
      <c r="I191" s="8">
        <f t="shared" si="29"/>
        <v>0.0680555555555532</v>
      </c>
      <c r="J191" s="13">
        <f>IF(AND(A191&gt;=$M$24,A191&lt;=$M$25),24*(H191-'No DST'!G191),0)</f>
        <v>0</v>
      </c>
    </row>
    <row r="192" spans="1:10" ht="12.75">
      <c r="A192" s="6">
        <v>38177</v>
      </c>
      <c r="B192" s="7">
        <f>'Local settings'!B193</f>
        <v>0.2034722222222222</v>
      </c>
      <c r="C192" s="7">
        <f>'Local settings'!C193</f>
        <v>0.8930555555555556</v>
      </c>
      <c r="D192" s="8">
        <f t="shared" si="27"/>
        <v>0.6895833333333334</v>
      </c>
      <c r="E192" s="7">
        <f t="shared" si="33"/>
        <v>0.270833333333331</v>
      </c>
      <c r="F192" s="7">
        <f t="shared" si="34"/>
        <v>0.95833333333332</v>
      </c>
      <c r="G192" s="16">
        <f t="shared" si="35"/>
        <v>0.6874999999999891</v>
      </c>
      <c r="H192" s="8">
        <f t="shared" si="28"/>
        <v>0.6222222222222247</v>
      </c>
      <c r="I192" s="8">
        <f t="shared" si="29"/>
        <v>0.06736111111110876</v>
      </c>
      <c r="J192" s="13">
        <f>IF(AND(A192&gt;=$M$24,A192&lt;=$M$25),24*(H192-'No DST'!G192),0)</f>
        <v>0</v>
      </c>
    </row>
    <row r="193" spans="1:10" ht="12.75">
      <c r="A193" s="6">
        <v>38178</v>
      </c>
      <c r="B193" s="7">
        <f>'Local settings'!B194</f>
        <v>0.2041666666666667</v>
      </c>
      <c r="C193" s="7">
        <f>'Local settings'!C194</f>
        <v>0.8923611111111112</v>
      </c>
      <c r="D193" s="8">
        <f t="shared" si="27"/>
        <v>0.6881944444444444</v>
      </c>
      <c r="E193" s="7">
        <f t="shared" si="33"/>
        <v>0.270833333333331</v>
      </c>
      <c r="F193" s="7">
        <f t="shared" si="34"/>
        <v>0.95833333333332</v>
      </c>
      <c r="G193" s="16">
        <f t="shared" si="35"/>
        <v>0.6874999999999891</v>
      </c>
      <c r="H193" s="8">
        <f t="shared" si="28"/>
        <v>0.6215277777777801</v>
      </c>
      <c r="I193" s="8">
        <f t="shared" si="29"/>
        <v>0.06666666666666432</v>
      </c>
      <c r="J193" s="13">
        <f>IF(AND(A193&gt;=$M$24,A193&lt;=$M$25),24*(H193-'No DST'!G193),0)</f>
        <v>0</v>
      </c>
    </row>
    <row r="194" spans="1:10" ht="12.75">
      <c r="A194" s="6">
        <v>38179</v>
      </c>
      <c r="B194" s="7">
        <f>'Local settings'!B195</f>
        <v>0.20486111111111113</v>
      </c>
      <c r="C194" s="7">
        <f>'Local settings'!C195</f>
        <v>0.8923611111111112</v>
      </c>
      <c r="D194" s="8">
        <f t="shared" si="27"/>
        <v>0.6875</v>
      </c>
      <c r="E194" s="7">
        <f t="shared" si="33"/>
        <v>0.270833333333331</v>
      </c>
      <c r="F194" s="7">
        <f t="shared" si="34"/>
        <v>0.95833333333332</v>
      </c>
      <c r="G194" s="16">
        <f t="shared" si="35"/>
        <v>0.6874999999999891</v>
      </c>
      <c r="H194" s="8">
        <f t="shared" si="28"/>
        <v>0.6215277777777801</v>
      </c>
      <c r="I194" s="8">
        <f t="shared" si="29"/>
        <v>0.06597222222221988</v>
      </c>
      <c r="J194" s="13">
        <f>IF(AND(A194&gt;=$M$24,A194&lt;=$M$25),24*(H194-'No DST'!G194),0)</f>
        <v>0</v>
      </c>
    </row>
    <row r="195" spans="1:10" ht="12.75">
      <c r="A195" s="6">
        <v>38180</v>
      </c>
      <c r="B195" s="7">
        <f>'Local settings'!B196</f>
        <v>0.20555555555555557</v>
      </c>
      <c r="C195" s="7">
        <f>'Local settings'!C196</f>
        <v>0.8916666666666666</v>
      </c>
      <c r="D195" s="8">
        <f aca="true" t="shared" si="36" ref="D195:D258">(C195-B195)</f>
        <v>0.686111111111111</v>
      </c>
      <c r="E195" s="7">
        <f t="shared" si="33"/>
        <v>0.270833333333331</v>
      </c>
      <c r="F195" s="7">
        <f t="shared" si="34"/>
        <v>0.95833333333332</v>
      </c>
      <c r="G195" s="16">
        <f t="shared" si="35"/>
        <v>0.6874999999999891</v>
      </c>
      <c r="H195" s="8">
        <f aca="true" t="shared" si="37" ref="H195:H258">IF(E195&lt;B195,IF(F195&lt;B195,IF(F195&lt;E195,D195,0),IF(F195&lt;C195,F195-B195,D195)),IF(E195&lt;C195,IF(F195&lt;B195,C195-E195,IF(F195&lt;C195,IF(F195&lt;E195,F195-B195+C195-E195,F195-E195),C195-E195)),IF(F195&lt;B195,0,IF(F195&lt;C195,F195-B195,IF(F195&lt;E195,D195,0)))))</f>
        <v>0.6208333333333356</v>
      </c>
      <c r="I195" s="8">
        <f aca="true" t="shared" si="38" ref="I195:I258">D195-H195</f>
        <v>0.06527777777777544</v>
      </c>
      <c r="J195" s="13">
        <f>IF(AND(A195&gt;=$M$24,A195&lt;=$M$25),24*(H195-'No DST'!G195),0)</f>
        <v>0</v>
      </c>
    </row>
    <row r="196" spans="1:10" ht="12.75">
      <c r="A196" s="6">
        <v>38181</v>
      </c>
      <c r="B196" s="7">
        <f>'Local settings'!B197</f>
        <v>0.20625</v>
      </c>
      <c r="C196" s="7">
        <f>'Local settings'!C197</f>
        <v>0.8909722222222222</v>
      </c>
      <c r="D196" s="8">
        <f t="shared" si="36"/>
        <v>0.6847222222222222</v>
      </c>
      <c r="E196" s="7">
        <f t="shared" si="33"/>
        <v>0.270833333333331</v>
      </c>
      <c r="F196" s="7">
        <f t="shared" si="34"/>
        <v>0.95833333333332</v>
      </c>
      <c r="G196" s="16">
        <f t="shared" si="35"/>
        <v>0.6874999999999891</v>
      </c>
      <c r="H196" s="8">
        <f t="shared" si="37"/>
        <v>0.6201388888888912</v>
      </c>
      <c r="I196" s="8">
        <f t="shared" si="38"/>
        <v>0.064583333333331</v>
      </c>
      <c r="J196" s="13">
        <f>IF(AND(A196&gt;=$M$24,A196&lt;=$M$25),24*(H196-'No DST'!G196),0)</f>
        <v>0</v>
      </c>
    </row>
    <row r="197" spans="1:10" ht="12.75">
      <c r="A197" s="6">
        <v>38182</v>
      </c>
      <c r="B197" s="7">
        <f>'Local settings'!B198</f>
        <v>0.2076388888888889</v>
      </c>
      <c r="C197" s="7">
        <f>'Local settings'!C198</f>
        <v>0.8902777777777778</v>
      </c>
      <c r="D197" s="8">
        <f t="shared" si="36"/>
        <v>0.6826388888888889</v>
      </c>
      <c r="E197" s="7">
        <f t="shared" si="33"/>
        <v>0.270833333333331</v>
      </c>
      <c r="F197" s="7">
        <f t="shared" si="34"/>
        <v>0.95833333333332</v>
      </c>
      <c r="G197" s="16">
        <f t="shared" si="35"/>
        <v>0.6874999999999891</v>
      </c>
      <c r="H197" s="8">
        <f t="shared" si="37"/>
        <v>0.6194444444444469</v>
      </c>
      <c r="I197" s="8">
        <f t="shared" si="38"/>
        <v>0.063194444444442</v>
      </c>
      <c r="J197" s="13">
        <f>IF(AND(A197&gt;=$M$24,A197&lt;=$M$25),24*(H197-'No DST'!G197),0)</f>
        <v>0</v>
      </c>
    </row>
    <row r="198" spans="1:10" ht="12.75">
      <c r="A198" s="6">
        <v>38183</v>
      </c>
      <c r="B198" s="7">
        <f>'Local settings'!B199</f>
        <v>0.20833333333333334</v>
      </c>
      <c r="C198" s="7">
        <f>'Local settings'!C199</f>
        <v>0.8888888888888888</v>
      </c>
      <c r="D198" s="8">
        <f t="shared" si="36"/>
        <v>0.6805555555555555</v>
      </c>
      <c r="E198" s="7">
        <f t="shared" si="33"/>
        <v>0.270833333333331</v>
      </c>
      <c r="F198" s="7">
        <f t="shared" si="34"/>
        <v>0.95833333333332</v>
      </c>
      <c r="G198" s="16">
        <f t="shared" si="35"/>
        <v>0.6874999999999891</v>
      </c>
      <c r="H198" s="8">
        <f t="shared" si="37"/>
        <v>0.6180555555555578</v>
      </c>
      <c r="I198" s="8">
        <f t="shared" si="38"/>
        <v>0.06249999999999767</v>
      </c>
      <c r="J198" s="13">
        <f>IF(AND(A198&gt;=$M$24,A198&lt;=$M$25),24*(H198-'No DST'!G198),0)</f>
        <v>0</v>
      </c>
    </row>
    <row r="199" spans="1:10" ht="12.75">
      <c r="A199" s="6">
        <v>38184</v>
      </c>
      <c r="B199" s="7">
        <f>'Local settings'!B200</f>
        <v>0.20902777777777778</v>
      </c>
      <c r="C199" s="7">
        <f>'Local settings'!C200</f>
        <v>0.8881944444444444</v>
      </c>
      <c r="D199" s="8">
        <f t="shared" si="36"/>
        <v>0.6791666666666666</v>
      </c>
      <c r="E199" s="7">
        <f t="shared" si="33"/>
        <v>0.270833333333331</v>
      </c>
      <c r="F199" s="7">
        <f t="shared" si="34"/>
        <v>0.95833333333332</v>
      </c>
      <c r="G199" s="16">
        <f t="shared" si="35"/>
        <v>0.6874999999999891</v>
      </c>
      <c r="H199" s="8">
        <f t="shared" si="37"/>
        <v>0.6173611111111135</v>
      </c>
      <c r="I199" s="8">
        <f t="shared" si="38"/>
        <v>0.061805555555553116</v>
      </c>
      <c r="J199" s="13">
        <f>IF(AND(A199&gt;=$M$24,A199&lt;=$M$25),24*(H199-'No DST'!G199),0)</f>
        <v>0</v>
      </c>
    </row>
    <row r="200" spans="1:10" ht="12.75">
      <c r="A200" s="6">
        <v>38185</v>
      </c>
      <c r="B200" s="7">
        <f>'Local settings'!B201</f>
        <v>0.21041666666666667</v>
      </c>
      <c r="C200" s="7">
        <f>'Local settings'!C201</f>
        <v>0.8875</v>
      </c>
      <c r="D200" s="8">
        <f t="shared" si="36"/>
        <v>0.6770833333333333</v>
      </c>
      <c r="E200" s="7">
        <f t="shared" si="33"/>
        <v>0.270833333333331</v>
      </c>
      <c r="F200" s="7">
        <f t="shared" si="34"/>
        <v>0.95833333333332</v>
      </c>
      <c r="G200" s="16">
        <f t="shared" si="35"/>
        <v>0.6874999999999891</v>
      </c>
      <c r="H200" s="8">
        <f t="shared" si="37"/>
        <v>0.6166666666666689</v>
      </c>
      <c r="I200" s="8">
        <f t="shared" si="38"/>
        <v>0.06041666666666434</v>
      </c>
      <c r="J200" s="13">
        <f>IF(AND(A200&gt;=$M$24,A200&lt;=$M$25),24*(H200-'No DST'!G200),0)</f>
        <v>0</v>
      </c>
    </row>
    <row r="201" spans="1:10" ht="12.75">
      <c r="A201" s="6">
        <v>38186</v>
      </c>
      <c r="B201" s="7">
        <f>'Local settings'!B202</f>
        <v>0.2111111111111111</v>
      </c>
      <c r="C201" s="7">
        <f>'Local settings'!C202</f>
        <v>0.8868055555555556</v>
      </c>
      <c r="D201" s="8">
        <f t="shared" si="36"/>
        <v>0.6756944444444445</v>
      </c>
      <c r="E201" s="7">
        <f t="shared" si="33"/>
        <v>0.270833333333331</v>
      </c>
      <c r="F201" s="7">
        <f t="shared" si="34"/>
        <v>0.95833333333332</v>
      </c>
      <c r="G201" s="16">
        <f t="shared" si="35"/>
        <v>0.6874999999999891</v>
      </c>
      <c r="H201" s="8">
        <f t="shared" si="37"/>
        <v>0.6159722222222246</v>
      </c>
      <c r="I201" s="8">
        <f t="shared" si="38"/>
        <v>0.0597222222222199</v>
      </c>
      <c r="J201" s="13">
        <f>IF(AND(A201&gt;=$M$24,A201&lt;=$M$25),24*(H201-'No DST'!G201),0)</f>
        <v>0</v>
      </c>
    </row>
    <row r="202" spans="1:10" ht="12.75">
      <c r="A202" s="6">
        <v>38187</v>
      </c>
      <c r="B202" s="7">
        <f>'Local settings'!B203</f>
        <v>0.21180555555555555</v>
      </c>
      <c r="C202" s="7">
        <f>'Local settings'!C203</f>
        <v>0.8861111111111111</v>
      </c>
      <c r="D202" s="8">
        <f t="shared" si="36"/>
        <v>0.6743055555555555</v>
      </c>
      <c r="E202" s="7">
        <f t="shared" si="33"/>
        <v>0.270833333333331</v>
      </c>
      <c r="F202" s="7">
        <f t="shared" si="34"/>
        <v>0.95833333333332</v>
      </c>
      <c r="G202" s="16">
        <f t="shared" si="35"/>
        <v>0.6874999999999891</v>
      </c>
      <c r="H202" s="8">
        <f t="shared" si="37"/>
        <v>0.61527777777778</v>
      </c>
      <c r="I202" s="8">
        <f t="shared" si="38"/>
        <v>0.05902777777777546</v>
      </c>
      <c r="J202" s="13">
        <f>IF(AND(A202&gt;=$M$24,A202&lt;=$M$25),24*(H202-'No DST'!G202),0)</f>
        <v>0</v>
      </c>
    </row>
    <row r="203" spans="1:10" ht="12.75">
      <c r="A203" s="6">
        <v>38188</v>
      </c>
      <c r="B203" s="7">
        <f>'Local settings'!B204</f>
        <v>0.21319444444444444</v>
      </c>
      <c r="C203" s="7">
        <f>'Local settings'!C204</f>
        <v>0.8847222222222223</v>
      </c>
      <c r="D203" s="8">
        <f t="shared" si="36"/>
        <v>0.6715277777777778</v>
      </c>
      <c r="E203" s="7">
        <f t="shared" si="33"/>
        <v>0.270833333333331</v>
      </c>
      <c r="F203" s="7">
        <f t="shared" si="34"/>
        <v>0.95833333333332</v>
      </c>
      <c r="G203" s="16">
        <f t="shared" si="35"/>
        <v>0.6874999999999891</v>
      </c>
      <c r="H203" s="8">
        <f t="shared" si="37"/>
        <v>0.6138888888888914</v>
      </c>
      <c r="I203" s="8">
        <f t="shared" si="38"/>
        <v>0.057638888888886464</v>
      </c>
      <c r="J203" s="13">
        <f>IF(AND(A203&gt;=$M$24,A203&lt;=$M$25),24*(H203-'No DST'!G203),0)</f>
        <v>0</v>
      </c>
    </row>
    <row r="204" spans="1:10" ht="12.75">
      <c r="A204" s="6">
        <v>38189</v>
      </c>
      <c r="B204" s="7">
        <f>'Local settings'!B205</f>
        <v>0.2138888888888889</v>
      </c>
      <c r="C204" s="7">
        <f>'Local settings'!C205</f>
        <v>0.8840277777777777</v>
      </c>
      <c r="D204" s="8">
        <f t="shared" si="36"/>
        <v>0.6701388888888888</v>
      </c>
      <c r="E204" s="7">
        <f t="shared" si="33"/>
        <v>0.270833333333331</v>
      </c>
      <c r="F204" s="7">
        <f t="shared" si="34"/>
        <v>0.95833333333332</v>
      </c>
      <c r="G204" s="16">
        <f t="shared" si="35"/>
        <v>0.6874999999999891</v>
      </c>
      <c r="H204" s="8">
        <f t="shared" si="37"/>
        <v>0.6131944444444468</v>
      </c>
      <c r="I204" s="8">
        <f t="shared" si="38"/>
        <v>0.05694444444444202</v>
      </c>
      <c r="J204" s="13">
        <f>IF(AND(A204&gt;=$M$24,A204&lt;=$M$25),24*(H204-'No DST'!G204),0)</f>
        <v>0</v>
      </c>
    </row>
    <row r="205" spans="1:10" ht="12.75">
      <c r="A205" s="6">
        <v>38190</v>
      </c>
      <c r="B205" s="7">
        <f>'Local settings'!B206</f>
        <v>0.21458333333333335</v>
      </c>
      <c r="C205" s="7">
        <f>'Local settings'!C206</f>
        <v>0.8833333333333333</v>
      </c>
      <c r="D205" s="8">
        <f t="shared" si="36"/>
        <v>0.66875</v>
      </c>
      <c r="E205" s="7">
        <f t="shared" si="33"/>
        <v>0.270833333333331</v>
      </c>
      <c r="F205" s="7">
        <f t="shared" si="34"/>
        <v>0.95833333333332</v>
      </c>
      <c r="G205" s="16">
        <f t="shared" si="35"/>
        <v>0.6874999999999891</v>
      </c>
      <c r="H205" s="8">
        <f t="shared" si="37"/>
        <v>0.6125000000000023</v>
      </c>
      <c r="I205" s="8">
        <f t="shared" si="38"/>
        <v>0.05624999999999769</v>
      </c>
      <c r="J205" s="13">
        <f>IF(AND(A205&gt;=$M$24,A205&lt;=$M$25),24*(H205-'No DST'!G205),0)</f>
        <v>0</v>
      </c>
    </row>
    <row r="206" spans="1:10" ht="12.75">
      <c r="A206" s="6">
        <v>38191</v>
      </c>
      <c r="B206" s="7">
        <f>'Local settings'!B207</f>
        <v>0.21597222222222223</v>
      </c>
      <c r="C206" s="7">
        <f>'Local settings'!C207</f>
        <v>0.8819444444444445</v>
      </c>
      <c r="D206" s="8">
        <f t="shared" si="36"/>
        <v>0.6659722222222223</v>
      </c>
      <c r="E206" s="7">
        <f t="shared" si="33"/>
        <v>0.270833333333331</v>
      </c>
      <c r="F206" s="7">
        <f t="shared" si="34"/>
        <v>0.95833333333332</v>
      </c>
      <c r="G206" s="16">
        <f t="shared" si="35"/>
        <v>0.6874999999999891</v>
      </c>
      <c r="H206" s="8">
        <f t="shared" si="37"/>
        <v>0.6111111111111136</v>
      </c>
      <c r="I206" s="8">
        <f t="shared" si="38"/>
        <v>0.054861111111108696</v>
      </c>
      <c r="J206" s="13">
        <f>IF(AND(A206&gt;=$M$24,A206&lt;=$M$25),24*(H206-'No DST'!G206),0)</f>
        <v>0</v>
      </c>
    </row>
    <row r="207" spans="1:10" ht="12.75">
      <c r="A207" s="6">
        <v>38192</v>
      </c>
      <c r="B207" s="7">
        <f>'Local settings'!B208</f>
        <v>0.21666666666666667</v>
      </c>
      <c r="C207" s="7">
        <f>'Local settings'!C208</f>
        <v>0.88125</v>
      </c>
      <c r="D207" s="8">
        <f t="shared" si="36"/>
        <v>0.6645833333333333</v>
      </c>
      <c r="E207" s="7">
        <f t="shared" si="33"/>
        <v>0.270833333333331</v>
      </c>
      <c r="F207" s="7">
        <f t="shared" si="34"/>
        <v>0.95833333333332</v>
      </c>
      <c r="G207" s="16">
        <f t="shared" si="35"/>
        <v>0.6874999999999891</v>
      </c>
      <c r="H207" s="8">
        <f t="shared" si="37"/>
        <v>0.610416666666669</v>
      </c>
      <c r="I207" s="8">
        <f t="shared" si="38"/>
        <v>0.054166666666664254</v>
      </c>
      <c r="J207" s="13">
        <f>IF(AND(A207&gt;=$M$24,A207&lt;=$M$25),24*(H207-'No DST'!G207),0)</f>
        <v>0</v>
      </c>
    </row>
    <row r="208" spans="1:10" ht="12.75">
      <c r="A208" s="6">
        <v>38193</v>
      </c>
      <c r="B208" s="7">
        <f>'Local settings'!B209</f>
        <v>0.21805555555555556</v>
      </c>
      <c r="C208" s="7">
        <f>'Local settings'!C209</f>
        <v>0.8798611111111111</v>
      </c>
      <c r="D208" s="8">
        <f t="shared" si="36"/>
        <v>0.6618055555555555</v>
      </c>
      <c r="E208" s="7">
        <f t="shared" si="33"/>
        <v>0.270833333333331</v>
      </c>
      <c r="F208" s="7">
        <f t="shared" si="34"/>
        <v>0.95833333333332</v>
      </c>
      <c r="G208" s="16">
        <f t="shared" si="35"/>
        <v>0.6874999999999891</v>
      </c>
      <c r="H208" s="8">
        <f t="shared" si="37"/>
        <v>0.6090277777777802</v>
      </c>
      <c r="I208" s="8">
        <f t="shared" si="38"/>
        <v>0.05277777777777537</v>
      </c>
      <c r="J208" s="13">
        <f>IF(AND(A208&gt;=$M$24,A208&lt;=$M$25),24*(H208-'No DST'!G208),0)</f>
        <v>0</v>
      </c>
    </row>
    <row r="209" spans="1:10" ht="12.75">
      <c r="A209" s="6">
        <v>38194</v>
      </c>
      <c r="B209" s="7">
        <f>'Local settings'!B210</f>
        <v>0.21875</v>
      </c>
      <c r="C209" s="7">
        <f>'Local settings'!C210</f>
        <v>0.8791666666666668</v>
      </c>
      <c r="D209" s="8">
        <f t="shared" si="36"/>
        <v>0.6604166666666668</v>
      </c>
      <c r="E209" s="7">
        <f t="shared" si="33"/>
        <v>0.270833333333331</v>
      </c>
      <c r="F209" s="7">
        <f t="shared" si="34"/>
        <v>0.95833333333332</v>
      </c>
      <c r="G209" s="16">
        <f t="shared" si="35"/>
        <v>0.6874999999999891</v>
      </c>
      <c r="H209" s="8">
        <f t="shared" si="37"/>
        <v>0.6083333333333358</v>
      </c>
      <c r="I209" s="8">
        <f t="shared" si="38"/>
        <v>0.05208333333333093</v>
      </c>
      <c r="J209" s="13">
        <f>IF(AND(A209&gt;=$M$24,A209&lt;=$M$25),24*(H209-'No DST'!G209),0)</f>
        <v>0</v>
      </c>
    </row>
    <row r="210" spans="1:10" ht="12.75">
      <c r="A210" s="6">
        <v>38195</v>
      </c>
      <c r="B210" s="7">
        <f>'Local settings'!B211</f>
        <v>0.22013888888888888</v>
      </c>
      <c r="C210" s="7">
        <f>'Local settings'!C211</f>
        <v>0.8777777777777778</v>
      </c>
      <c r="D210" s="8">
        <f t="shared" si="36"/>
        <v>0.6576388888888889</v>
      </c>
      <c r="E210" s="7">
        <f t="shared" si="33"/>
        <v>0.270833333333331</v>
      </c>
      <c r="F210" s="7">
        <f t="shared" si="34"/>
        <v>0.95833333333332</v>
      </c>
      <c r="G210" s="16">
        <f t="shared" si="35"/>
        <v>0.6874999999999891</v>
      </c>
      <c r="H210" s="8">
        <f t="shared" si="37"/>
        <v>0.6069444444444467</v>
      </c>
      <c r="I210" s="8">
        <f t="shared" si="38"/>
        <v>0.050694444444442155</v>
      </c>
      <c r="J210" s="13">
        <f>IF(AND(A210&gt;=$M$24,A210&lt;=$M$25),24*(H210-'No DST'!G210),0)</f>
        <v>0</v>
      </c>
    </row>
    <row r="211" spans="1:10" ht="12.75">
      <c r="A211" s="6">
        <v>38196</v>
      </c>
      <c r="B211" s="7">
        <f>'Local settings'!B212</f>
        <v>0.22083333333333333</v>
      </c>
      <c r="C211" s="7">
        <f>'Local settings'!C212</f>
        <v>0.8770833333333333</v>
      </c>
      <c r="D211" s="8">
        <f t="shared" si="36"/>
        <v>0.65625</v>
      </c>
      <c r="E211" s="7">
        <f t="shared" si="33"/>
        <v>0.270833333333331</v>
      </c>
      <c r="F211" s="7">
        <f t="shared" si="34"/>
        <v>0.95833333333332</v>
      </c>
      <c r="G211" s="16">
        <f t="shared" si="35"/>
        <v>0.6874999999999891</v>
      </c>
      <c r="H211" s="8">
        <f t="shared" si="37"/>
        <v>0.6062500000000024</v>
      </c>
      <c r="I211" s="8">
        <f t="shared" si="38"/>
        <v>0.0499999999999976</v>
      </c>
      <c r="J211" s="13">
        <f>IF(AND(A211&gt;=$M$24,A211&lt;=$M$25),24*(H211-'No DST'!G211),0)</f>
        <v>0</v>
      </c>
    </row>
    <row r="212" spans="1:10" ht="12.75">
      <c r="A212" s="6">
        <v>38197</v>
      </c>
      <c r="B212" s="7">
        <f>'Local settings'!B213</f>
        <v>0.2222222222222222</v>
      </c>
      <c r="C212" s="7">
        <f>'Local settings'!C213</f>
        <v>0.8756944444444444</v>
      </c>
      <c r="D212" s="8">
        <f t="shared" si="36"/>
        <v>0.6534722222222222</v>
      </c>
      <c r="E212" s="7">
        <f t="shared" si="33"/>
        <v>0.270833333333331</v>
      </c>
      <c r="F212" s="7">
        <f t="shared" si="34"/>
        <v>0.95833333333332</v>
      </c>
      <c r="G212" s="16">
        <f t="shared" si="35"/>
        <v>0.6874999999999891</v>
      </c>
      <c r="H212" s="8">
        <f t="shared" si="37"/>
        <v>0.6048611111111135</v>
      </c>
      <c r="I212" s="8">
        <f t="shared" si="38"/>
        <v>0.04861111111110872</v>
      </c>
      <c r="J212" s="13">
        <f>IF(AND(A212&gt;=$M$24,A212&lt;=$M$25),24*(H212-'No DST'!G212),0)</f>
        <v>0</v>
      </c>
    </row>
    <row r="213" spans="1:10" ht="12.75">
      <c r="A213" s="6">
        <v>38198</v>
      </c>
      <c r="B213" s="7">
        <f>'Local settings'!B214</f>
        <v>0.2236111111111111</v>
      </c>
      <c r="C213" s="7">
        <f>'Local settings'!C214</f>
        <v>0.8743055555555556</v>
      </c>
      <c r="D213" s="8">
        <f t="shared" si="36"/>
        <v>0.6506944444444445</v>
      </c>
      <c r="E213" s="7">
        <f t="shared" si="33"/>
        <v>0.270833333333331</v>
      </c>
      <c r="F213" s="7">
        <f t="shared" si="34"/>
        <v>0.95833333333332</v>
      </c>
      <c r="G213" s="16">
        <f t="shared" si="35"/>
        <v>0.6874999999999891</v>
      </c>
      <c r="H213" s="8">
        <f t="shared" si="37"/>
        <v>0.6034722222222246</v>
      </c>
      <c r="I213" s="8">
        <f t="shared" si="38"/>
        <v>0.047222222222219834</v>
      </c>
      <c r="J213" s="13">
        <f>IF(AND(A213&gt;=$M$24,A213&lt;=$M$25),24*(H213-'No DST'!G213),0)</f>
        <v>0</v>
      </c>
    </row>
    <row r="214" spans="1:11" ht="12.75">
      <c r="A214" s="6">
        <v>38199</v>
      </c>
      <c r="B214" s="7">
        <f>'Local settings'!B215</f>
        <v>0.22430555555555556</v>
      </c>
      <c r="C214" s="7">
        <f>'Local settings'!C215</f>
        <v>0.873611111111111</v>
      </c>
      <c r="D214" s="8">
        <f t="shared" si="36"/>
        <v>0.6493055555555555</v>
      </c>
      <c r="E214" s="7">
        <f t="shared" si="33"/>
        <v>0.270833333333331</v>
      </c>
      <c r="F214" s="7">
        <f t="shared" si="34"/>
        <v>0.95833333333332</v>
      </c>
      <c r="G214" s="16">
        <f t="shared" si="35"/>
        <v>0.6874999999999891</v>
      </c>
      <c r="H214" s="8">
        <f t="shared" si="37"/>
        <v>0.6027777777777801</v>
      </c>
      <c r="I214" s="8">
        <f t="shared" si="38"/>
        <v>0.04652777777777539</v>
      </c>
      <c r="J214" s="13">
        <f>IF(AND(A214&gt;=$M$24,A214&lt;=$M$25),24*(H214-'No DST'!G214),0)</f>
        <v>0</v>
      </c>
      <c r="K214" s="8"/>
    </row>
    <row r="215" spans="1:10" ht="12.75">
      <c r="A215" s="6">
        <v>38200</v>
      </c>
      <c r="B215" s="7">
        <f>'Local settings'!B216</f>
        <v>0.22569444444444445</v>
      </c>
      <c r="C215" s="7">
        <f>'Local settings'!C216</f>
        <v>0.8722222222222222</v>
      </c>
      <c r="D215" s="8">
        <f t="shared" si="36"/>
        <v>0.6465277777777778</v>
      </c>
      <c r="E215" s="7">
        <f aca="true" t="shared" si="39" ref="E215:E245">$L$17</f>
        <v>0.270833333333331</v>
      </c>
      <c r="F215" s="7">
        <f aca="true" t="shared" si="40" ref="F215:F245">$M$17</f>
        <v>0.95833333333332</v>
      </c>
      <c r="G215" s="16">
        <f t="shared" si="35"/>
        <v>0.6874999999999891</v>
      </c>
      <c r="H215" s="8">
        <f t="shared" si="37"/>
        <v>0.6013888888888912</v>
      </c>
      <c r="I215" s="8">
        <f t="shared" si="38"/>
        <v>0.04513888888888662</v>
      </c>
      <c r="J215" s="13">
        <f>IF(AND(A215&gt;=$M$24,A215&lt;=$M$25),24*(H215-'No DST'!G215),0)</f>
        <v>0</v>
      </c>
    </row>
    <row r="216" spans="1:10" ht="12.75">
      <c r="A216" s="6">
        <v>38201</v>
      </c>
      <c r="B216" s="7">
        <f>'Local settings'!B217</f>
        <v>0.2263888888888889</v>
      </c>
      <c r="C216" s="7">
        <f>'Local settings'!C217</f>
        <v>0.8708333333333332</v>
      </c>
      <c r="D216" s="8">
        <f t="shared" si="36"/>
        <v>0.6444444444444444</v>
      </c>
      <c r="E216" s="7">
        <f t="shared" si="39"/>
        <v>0.270833333333331</v>
      </c>
      <c r="F216" s="7">
        <f t="shared" si="40"/>
        <v>0.95833333333332</v>
      </c>
      <c r="G216" s="16">
        <f t="shared" si="35"/>
        <v>0.6874999999999891</v>
      </c>
      <c r="H216" s="8">
        <f t="shared" si="37"/>
        <v>0.6000000000000023</v>
      </c>
      <c r="I216" s="8">
        <f t="shared" si="38"/>
        <v>0.044444444444442066</v>
      </c>
      <c r="J216" s="13">
        <f>IF(AND(A216&gt;=$M$24,A216&lt;=$M$25),24*(H216-'No DST'!G216),0)</f>
        <v>0</v>
      </c>
    </row>
    <row r="217" spans="1:10" ht="12.75">
      <c r="A217" s="6">
        <v>38202</v>
      </c>
      <c r="B217" s="7">
        <f>'Local settings'!B218</f>
        <v>0.22777777777777777</v>
      </c>
      <c r="C217" s="7">
        <f>'Local settings'!C218</f>
        <v>0.8694444444444445</v>
      </c>
      <c r="D217" s="8">
        <f t="shared" si="36"/>
        <v>0.6416666666666667</v>
      </c>
      <c r="E217" s="7">
        <f t="shared" si="39"/>
        <v>0.270833333333331</v>
      </c>
      <c r="F217" s="7">
        <f t="shared" si="40"/>
        <v>0.95833333333332</v>
      </c>
      <c r="G217" s="16">
        <f t="shared" si="35"/>
        <v>0.6874999999999891</v>
      </c>
      <c r="H217" s="8">
        <f t="shared" si="37"/>
        <v>0.5986111111111134</v>
      </c>
      <c r="I217" s="8">
        <f t="shared" si="38"/>
        <v>0.04305555555555329</v>
      </c>
      <c r="J217" s="13">
        <f>IF(AND(A217&gt;=$M$24,A217&lt;=$M$25),24*(H217-'No DST'!G217),0)</f>
        <v>0</v>
      </c>
    </row>
    <row r="218" spans="1:10" ht="12.75">
      <c r="A218" s="6">
        <v>38203</v>
      </c>
      <c r="B218" s="7">
        <f>'Local settings'!B219</f>
        <v>0.22847222222222222</v>
      </c>
      <c r="C218" s="7">
        <f>'Local settings'!C219</f>
        <v>0.86875</v>
      </c>
      <c r="D218" s="8">
        <f t="shared" si="36"/>
        <v>0.6402777777777778</v>
      </c>
      <c r="E218" s="7">
        <f t="shared" si="39"/>
        <v>0.270833333333331</v>
      </c>
      <c r="F218" s="7">
        <f t="shared" si="40"/>
        <v>0.95833333333332</v>
      </c>
      <c r="G218" s="16">
        <f t="shared" si="35"/>
        <v>0.6874999999999891</v>
      </c>
      <c r="H218" s="8">
        <f t="shared" si="37"/>
        <v>0.5979166666666691</v>
      </c>
      <c r="I218" s="8">
        <f t="shared" si="38"/>
        <v>0.04236111111110874</v>
      </c>
      <c r="J218" s="13">
        <f>IF(AND(A218&gt;=$M$24,A218&lt;=$M$25),24*(H218-'No DST'!G218),0)</f>
        <v>0</v>
      </c>
    </row>
    <row r="219" spans="1:10" ht="12.75">
      <c r="A219" s="6">
        <v>38204</v>
      </c>
      <c r="B219" s="7">
        <f>'Local settings'!B220</f>
        <v>0.2298611111111111</v>
      </c>
      <c r="C219" s="7">
        <f>'Local settings'!C220</f>
        <v>0.8673611111111111</v>
      </c>
      <c r="D219" s="8">
        <f t="shared" si="36"/>
        <v>0.6375000000000001</v>
      </c>
      <c r="E219" s="7">
        <f t="shared" si="39"/>
        <v>0.270833333333331</v>
      </c>
      <c r="F219" s="7">
        <f t="shared" si="40"/>
        <v>0.95833333333332</v>
      </c>
      <c r="G219" s="16">
        <f t="shared" si="35"/>
        <v>0.6874999999999891</v>
      </c>
      <c r="H219" s="8">
        <f t="shared" si="37"/>
        <v>0.5965277777777802</v>
      </c>
      <c r="I219" s="8">
        <f t="shared" si="38"/>
        <v>0.040972222222219856</v>
      </c>
      <c r="J219" s="13">
        <f>IF(AND(A219&gt;=$M$24,A219&lt;=$M$25),24*(H219-'No DST'!G219),0)</f>
        <v>0</v>
      </c>
    </row>
    <row r="220" spans="1:10" ht="12.75">
      <c r="A220" s="6">
        <v>38205</v>
      </c>
      <c r="B220" s="7">
        <f>'Local settings'!B221</f>
        <v>0.23125</v>
      </c>
      <c r="C220" s="7">
        <f>'Local settings'!C221</f>
        <v>0.8659722222222223</v>
      </c>
      <c r="D220" s="8">
        <f t="shared" si="36"/>
        <v>0.6347222222222222</v>
      </c>
      <c r="E220" s="7">
        <f t="shared" si="39"/>
        <v>0.270833333333331</v>
      </c>
      <c r="F220" s="7">
        <f t="shared" si="40"/>
        <v>0.95833333333332</v>
      </c>
      <c r="G220" s="16">
        <f t="shared" si="35"/>
        <v>0.6874999999999891</v>
      </c>
      <c r="H220" s="8">
        <f t="shared" si="37"/>
        <v>0.5951388888888913</v>
      </c>
      <c r="I220" s="8">
        <f t="shared" si="38"/>
        <v>0.03958333333333086</v>
      </c>
      <c r="J220" s="13">
        <f>IF(AND(A220&gt;=$M$24,A220&lt;=$M$25),24*(H220-'No DST'!G220),0)</f>
        <v>0</v>
      </c>
    </row>
    <row r="221" spans="1:10" ht="12.75">
      <c r="A221" s="6">
        <v>38206</v>
      </c>
      <c r="B221" s="7">
        <f>'Local settings'!B222</f>
        <v>0.23194444444444443</v>
      </c>
      <c r="C221" s="7">
        <f>'Local settings'!C222</f>
        <v>0.8645833333333334</v>
      </c>
      <c r="D221" s="8">
        <f t="shared" si="36"/>
        <v>0.632638888888889</v>
      </c>
      <c r="E221" s="7">
        <f t="shared" si="39"/>
        <v>0.270833333333331</v>
      </c>
      <c r="F221" s="7">
        <f t="shared" si="40"/>
        <v>0.95833333333332</v>
      </c>
      <c r="G221" s="16">
        <f t="shared" si="35"/>
        <v>0.6874999999999891</v>
      </c>
      <c r="H221" s="8">
        <f t="shared" si="37"/>
        <v>0.5937500000000024</v>
      </c>
      <c r="I221" s="8">
        <f t="shared" si="38"/>
        <v>0.03888888888888653</v>
      </c>
      <c r="J221" s="13">
        <f>IF(AND(A221&gt;=$M$24,A221&lt;=$M$25),24*(H221-'No DST'!G221),0)</f>
        <v>0</v>
      </c>
    </row>
    <row r="222" spans="1:10" ht="12.75">
      <c r="A222" s="6">
        <v>38207</v>
      </c>
      <c r="B222" s="7">
        <f>'Local settings'!B223</f>
        <v>0.2333333333333333</v>
      </c>
      <c r="C222" s="7">
        <f>'Local settings'!C223</f>
        <v>0.8631944444444444</v>
      </c>
      <c r="D222" s="8">
        <f t="shared" si="36"/>
        <v>0.6298611111111111</v>
      </c>
      <c r="E222" s="7">
        <f t="shared" si="39"/>
        <v>0.270833333333331</v>
      </c>
      <c r="F222" s="7">
        <f t="shared" si="40"/>
        <v>0.95833333333332</v>
      </c>
      <c r="G222" s="16">
        <f t="shared" si="35"/>
        <v>0.6874999999999891</v>
      </c>
      <c r="H222" s="8">
        <f t="shared" si="37"/>
        <v>0.5923611111111133</v>
      </c>
      <c r="I222" s="8">
        <f t="shared" si="38"/>
        <v>0.03749999999999776</v>
      </c>
      <c r="J222" s="13">
        <f>IF(AND(A222&gt;=$M$24,A222&lt;=$M$25),24*(H222-'No DST'!G222),0)</f>
        <v>0</v>
      </c>
    </row>
    <row r="223" spans="1:10" ht="12.75">
      <c r="A223" s="6">
        <v>38208</v>
      </c>
      <c r="B223" s="7">
        <f>'Local settings'!B224</f>
        <v>0.2347222222222222</v>
      </c>
      <c r="C223" s="7">
        <f>'Local settings'!C224</f>
        <v>0.8618055555555556</v>
      </c>
      <c r="D223" s="8">
        <f t="shared" si="36"/>
        <v>0.6270833333333334</v>
      </c>
      <c r="E223" s="7">
        <f t="shared" si="39"/>
        <v>0.270833333333331</v>
      </c>
      <c r="F223" s="7">
        <f t="shared" si="40"/>
        <v>0.95833333333332</v>
      </c>
      <c r="G223" s="16">
        <f t="shared" si="35"/>
        <v>0.6874999999999891</v>
      </c>
      <c r="H223" s="8">
        <f t="shared" si="37"/>
        <v>0.5909722222222247</v>
      </c>
      <c r="I223" s="8">
        <f t="shared" si="38"/>
        <v>0.03611111111110876</v>
      </c>
      <c r="J223" s="13">
        <f>IF(AND(A223&gt;=$M$24,A223&lt;=$M$25),24*(H223-'No DST'!G223),0)</f>
        <v>0</v>
      </c>
    </row>
    <row r="224" spans="1:10" ht="12.75">
      <c r="A224" s="6">
        <v>38209</v>
      </c>
      <c r="B224" s="7">
        <f>'Local settings'!B225</f>
        <v>0.2354166666666667</v>
      </c>
      <c r="C224" s="7">
        <f>'Local settings'!C225</f>
        <v>0.8604166666666666</v>
      </c>
      <c r="D224" s="8">
        <f t="shared" si="36"/>
        <v>0.6249999999999999</v>
      </c>
      <c r="E224" s="7">
        <f t="shared" si="39"/>
        <v>0.270833333333331</v>
      </c>
      <c r="F224" s="7">
        <f t="shared" si="40"/>
        <v>0.95833333333332</v>
      </c>
      <c r="G224" s="16">
        <f t="shared" si="35"/>
        <v>0.6874999999999891</v>
      </c>
      <c r="H224" s="8">
        <f t="shared" si="37"/>
        <v>0.5895833333333356</v>
      </c>
      <c r="I224" s="8">
        <f t="shared" si="38"/>
        <v>0.03541666666666432</v>
      </c>
      <c r="J224" s="13">
        <f>IF(AND(A224&gt;=$M$24,A224&lt;=$M$25),24*(H224-'No DST'!G224),0)</f>
        <v>0</v>
      </c>
    </row>
    <row r="225" spans="1:10" ht="12.75">
      <c r="A225" s="6">
        <v>38210</v>
      </c>
      <c r="B225" s="7">
        <f>'Local settings'!B226</f>
        <v>0.23680555555555557</v>
      </c>
      <c r="C225" s="7">
        <f>'Local settings'!C226</f>
        <v>0.8590277777777778</v>
      </c>
      <c r="D225" s="8">
        <f t="shared" si="36"/>
        <v>0.6222222222222222</v>
      </c>
      <c r="E225" s="7">
        <f t="shared" si="39"/>
        <v>0.270833333333331</v>
      </c>
      <c r="F225" s="7">
        <f t="shared" si="40"/>
        <v>0.95833333333332</v>
      </c>
      <c r="G225" s="16">
        <f t="shared" si="35"/>
        <v>0.6874999999999891</v>
      </c>
      <c r="H225" s="8">
        <f t="shared" si="37"/>
        <v>0.5881944444444469</v>
      </c>
      <c r="I225" s="8">
        <f t="shared" si="38"/>
        <v>0.034027777777775325</v>
      </c>
      <c r="J225" s="13">
        <f>IF(AND(A225&gt;=$M$24,A225&lt;=$M$25),24*(H225-'No DST'!G225),0)</f>
        <v>0</v>
      </c>
    </row>
    <row r="226" spans="1:10" ht="12.75">
      <c r="A226" s="6">
        <v>38211</v>
      </c>
      <c r="B226" s="7">
        <f>'Local settings'!B227</f>
        <v>0.23819444444444446</v>
      </c>
      <c r="C226" s="7">
        <f>'Local settings'!C227</f>
        <v>0.8576388888888888</v>
      </c>
      <c r="D226" s="8">
        <f t="shared" si="36"/>
        <v>0.6194444444444444</v>
      </c>
      <c r="E226" s="7">
        <f t="shared" si="39"/>
        <v>0.270833333333331</v>
      </c>
      <c r="F226" s="7">
        <f t="shared" si="40"/>
        <v>0.95833333333332</v>
      </c>
      <c r="G226" s="16">
        <f t="shared" si="35"/>
        <v>0.6874999999999891</v>
      </c>
      <c r="H226" s="8">
        <f t="shared" si="37"/>
        <v>0.5868055555555578</v>
      </c>
      <c r="I226" s="8">
        <f t="shared" si="38"/>
        <v>0.03263888888888655</v>
      </c>
      <c r="J226" s="13">
        <f>IF(AND(A226&gt;=$M$24,A226&lt;=$M$25),24*(H226-'No DST'!G226),0)</f>
        <v>0</v>
      </c>
    </row>
    <row r="227" spans="1:10" ht="12.75">
      <c r="A227" s="6">
        <v>38212</v>
      </c>
      <c r="B227" s="7">
        <f>'Local settings'!B228</f>
        <v>0.2388888888888889</v>
      </c>
      <c r="C227" s="7">
        <f>'Local settings'!C228</f>
        <v>0.85625</v>
      </c>
      <c r="D227" s="8">
        <f t="shared" si="36"/>
        <v>0.617361111111111</v>
      </c>
      <c r="E227" s="7">
        <f t="shared" si="39"/>
        <v>0.270833333333331</v>
      </c>
      <c r="F227" s="7">
        <f t="shared" si="40"/>
        <v>0.95833333333332</v>
      </c>
      <c r="G227" s="16">
        <f t="shared" si="35"/>
        <v>0.6874999999999891</v>
      </c>
      <c r="H227" s="8">
        <f t="shared" si="37"/>
        <v>0.5854166666666689</v>
      </c>
      <c r="I227" s="8">
        <f t="shared" si="38"/>
        <v>0.03194444444444211</v>
      </c>
      <c r="J227" s="13">
        <f>IF(AND(A227&gt;=$M$24,A227&lt;=$M$25),24*(H227-'No DST'!G227),0)</f>
        <v>0</v>
      </c>
    </row>
    <row r="228" spans="1:10" ht="12.75">
      <c r="A228" s="6">
        <v>38213</v>
      </c>
      <c r="B228" s="7">
        <f>'Local settings'!B229</f>
        <v>0.24027777777777778</v>
      </c>
      <c r="C228" s="7">
        <f>'Local settings'!C229</f>
        <v>0.8548611111111111</v>
      </c>
      <c r="D228" s="8">
        <f t="shared" si="36"/>
        <v>0.6145833333333333</v>
      </c>
      <c r="E228" s="7">
        <f t="shared" si="39"/>
        <v>0.270833333333331</v>
      </c>
      <c r="F228" s="7">
        <f t="shared" si="40"/>
        <v>0.95833333333332</v>
      </c>
      <c r="G228" s="16">
        <f t="shared" si="35"/>
        <v>0.6874999999999891</v>
      </c>
      <c r="H228" s="8">
        <f t="shared" si="37"/>
        <v>0.58402777777778</v>
      </c>
      <c r="I228" s="8">
        <f t="shared" si="38"/>
        <v>0.030555555555553227</v>
      </c>
      <c r="J228" s="13">
        <f>IF(AND(A228&gt;=$M$24,A228&lt;=$M$25),24*(H228-'No DST'!G228),0)</f>
        <v>0</v>
      </c>
    </row>
    <row r="229" spans="1:10" ht="12.75">
      <c r="A229" s="6">
        <v>38214</v>
      </c>
      <c r="B229" s="7">
        <f>'Local settings'!B230</f>
        <v>0.24166666666666667</v>
      </c>
      <c r="C229" s="7">
        <f>'Local settings'!C230</f>
        <v>0.8534722222222223</v>
      </c>
      <c r="D229" s="8">
        <f t="shared" si="36"/>
        <v>0.6118055555555556</v>
      </c>
      <c r="E229" s="7">
        <f t="shared" si="39"/>
        <v>0.270833333333331</v>
      </c>
      <c r="F229" s="7">
        <f t="shared" si="40"/>
        <v>0.95833333333332</v>
      </c>
      <c r="G229" s="16">
        <f t="shared" si="35"/>
        <v>0.6874999999999891</v>
      </c>
      <c r="H229" s="8">
        <f t="shared" si="37"/>
        <v>0.5826388888888914</v>
      </c>
      <c r="I229" s="8">
        <f t="shared" si="38"/>
        <v>0.02916666666666423</v>
      </c>
      <c r="J229" s="13">
        <f>IF(AND(A229&gt;=$M$24,A229&lt;=$M$25),24*(H229-'No DST'!G229),0)</f>
        <v>0</v>
      </c>
    </row>
    <row r="230" spans="1:10" ht="12.75">
      <c r="A230" s="6">
        <v>38215</v>
      </c>
      <c r="B230" s="7">
        <f>'Local settings'!B231</f>
        <v>0.2423611111111111</v>
      </c>
      <c r="C230" s="7">
        <f>'Local settings'!C231</f>
        <v>0.8520833333333333</v>
      </c>
      <c r="D230" s="8">
        <f t="shared" si="36"/>
        <v>0.6097222222222222</v>
      </c>
      <c r="E230" s="7">
        <f t="shared" si="39"/>
        <v>0.270833333333331</v>
      </c>
      <c r="F230" s="7">
        <f t="shared" si="40"/>
        <v>0.95833333333332</v>
      </c>
      <c r="G230" s="16">
        <f t="shared" si="35"/>
        <v>0.6874999999999891</v>
      </c>
      <c r="H230" s="8">
        <f t="shared" si="37"/>
        <v>0.5812500000000023</v>
      </c>
      <c r="I230" s="8">
        <f t="shared" si="38"/>
        <v>0.0284722222222199</v>
      </c>
      <c r="J230" s="13">
        <f>IF(AND(A230&gt;=$M$24,A230&lt;=$M$25),24*(H230-'No DST'!G230),0)</f>
        <v>0</v>
      </c>
    </row>
    <row r="231" spans="1:10" ht="12.75">
      <c r="A231" s="6">
        <v>38216</v>
      </c>
      <c r="B231" s="7">
        <f>'Local settings'!B232</f>
        <v>0.24375</v>
      </c>
      <c r="C231" s="7">
        <f>'Local settings'!C232</f>
        <v>0.8506944444444445</v>
      </c>
      <c r="D231" s="8">
        <f t="shared" si="36"/>
        <v>0.6069444444444445</v>
      </c>
      <c r="E231" s="7">
        <f t="shared" si="39"/>
        <v>0.270833333333331</v>
      </c>
      <c r="F231" s="7">
        <f t="shared" si="40"/>
        <v>0.95833333333332</v>
      </c>
      <c r="G231" s="16">
        <f t="shared" si="35"/>
        <v>0.6874999999999891</v>
      </c>
      <c r="H231" s="8">
        <f t="shared" si="37"/>
        <v>0.5798611111111136</v>
      </c>
      <c r="I231" s="8">
        <f t="shared" si="38"/>
        <v>0.027083333333330906</v>
      </c>
      <c r="J231" s="13">
        <f>IF(AND(A231&gt;=$M$24,A231&lt;=$M$25),24*(H231-'No DST'!G231),0)</f>
        <v>0</v>
      </c>
    </row>
    <row r="232" spans="1:10" ht="12.75">
      <c r="A232" s="6">
        <v>38217</v>
      </c>
      <c r="B232" s="7">
        <f>'Local settings'!B233</f>
        <v>0.24513888888888888</v>
      </c>
      <c r="C232" s="7">
        <f>'Local settings'!C233</f>
        <v>0.8493055555555555</v>
      </c>
      <c r="D232" s="8">
        <f t="shared" si="36"/>
        <v>0.6041666666666666</v>
      </c>
      <c r="E232" s="7">
        <f t="shared" si="39"/>
        <v>0.270833333333331</v>
      </c>
      <c r="F232" s="7">
        <f t="shared" si="40"/>
        <v>0.95833333333332</v>
      </c>
      <c r="G232" s="16">
        <f t="shared" si="35"/>
        <v>0.6874999999999891</v>
      </c>
      <c r="H232" s="8">
        <f t="shared" si="37"/>
        <v>0.5784722222222245</v>
      </c>
      <c r="I232" s="8">
        <f t="shared" si="38"/>
        <v>0.025694444444442133</v>
      </c>
      <c r="J232" s="13">
        <f>IF(AND(A232&gt;=$M$24,A232&lt;=$M$25),24*(H232-'No DST'!G232),0)</f>
        <v>0</v>
      </c>
    </row>
    <row r="233" spans="1:10" ht="12.75">
      <c r="A233" s="6">
        <v>38218</v>
      </c>
      <c r="B233" s="7">
        <f>'Local settings'!B234</f>
        <v>0.24583333333333335</v>
      </c>
      <c r="C233" s="7">
        <f>'Local settings'!C234</f>
        <v>0.8479166666666668</v>
      </c>
      <c r="D233" s="8">
        <f t="shared" si="36"/>
        <v>0.6020833333333334</v>
      </c>
      <c r="E233" s="7">
        <f t="shared" si="39"/>
        <v>0.270833333333331</v>
      </c>
      <c r="F233" s="7">
        <f t="shared" si="40"/>
        <v>0.95833333333332</v>
      </c>
      <c r="G233" s="16">
        <f t="shared" si="35"/>
        <v>0.6874999999999891</v>
      </c>
      <c r="H233" s="8">
        <f t="shared" si="37"/>
        <v>0.5770833333333358</v>
      </c>
      <c r="I233" s="8">
        <f t="shared" si="38"/>
        <v>0.02499999999999758</v>
      </c>
      <c r="J233" s="13">
        <f>IF(AND(A233&gt;=$M$24,A233&lt;=$M$25),24*(H233-'No DST'!G233),0)</f>
        <v>0</v>
      </c>
    </row>
    <row r="234" spans="1:10" ht="12.75">
      <c r="A234" s="6">
        <v>38219</v>
      </c>
      <c r="B234" s="7">
        <f>'Local settings'!B235</f>
        <v>0.24722222222222223</v>
      </c>
      <c r="C234" s="7">
        <f>'Local settings'!C235</f>
        <v>0.8458333333333333</v>
      </c>
      <c r="D234" s="8">
        <f t="shared" si="36"/>
        <v>0.5986111111111111</v>
      </c>
      <c r="E234" s="7">
        <f t="shared" si="39"/>
        <v>0.270833333333331</v>
      </c>
      <c r="F234" s="7">
        <f t="shared" si="40"/>
        <v>0.95833333333332</v>
      </c>
      <c r="G234" s="16">
        <f t="shared" si="35"/>
        <v>0.6874999999999891</v>
      </c>
      <c r="H234" s="8">
        <f t="shared" si="37"/>
        <v>0.5750000000000024</v>
      </c>
      <c r="I234" s="8">
        <f t="shared" si="38"/>
        <v>0.023611111111108696</v>
      </c>
      <c r="J234" s="13">
        <f>IF(AND(A234&gt;=$M$24,A234&lt;=$M$25),24*(H234-'No DST'!G234),0)</f>
        <v>0</v>
      </c>
    </row>
    <row r="235" spans="1:10" ht="12.75">
      <c r="A235" s="6">
        <v>38220</v>
      </c>
      <c r="B235" s="7">
        <f>'Local settings'!B236</f>
        <v>0.24861111111111112</v>
      </c>
      <c r="C235" s="7">
        <f>'Local settings'!C236</f>
        <v>0.8444444444444444</v>
      </c>
      <c r="D235" s="8">
        <f t="shared" si="36"/>
        <v>0.5958333333333333</v>
      </c>
      <c r="E235" s="7">
        <f t="shared" si="39"/>
        <v>0.270833333333331</v>
      </c>
      <c r="F235" s="7">
        <f t="shared" si="40"/>
        <v>0.95833333333332</v>
      </c>
      <c r="G235" s="16">
        <f t="shared" si="35"/>
        <v>0.6874999999999891</v>
      </c>
      <c r="H235" s="8">
        <f t="shared" si="37"/>
        <v>0.5736111111111135</v>
      </c>
      <c r="I235" s="8">
        <f t="shared" si="38"/>
        <v>0.022222222222219812</v>
      </c>
      <c r="J235" s="13">
        <f>IF(AND(A235&gt;=$M$24,A235&lt;=$M$25),24*(H235-'No DST'!G235),0)</f>
        <v>0</v>
      </c>
    </row>
    <row r="236" spans="1:10" ht="12.75">
      <c r="A236" s="6">
        <v>38221</v>
      </c>
      <c r="B236" s="7">
        <f>'Local settings'!B237</f>
        <v>0.24930555555555556</v>
      </c>
      <c r="C236" s="7">
        <f>'Local settings'!C237</f>
        <v>0.8430555555555556</v>
      </c>
      <c r="D236" s="8">
        <f t="shared" si="36"/>
        <v>0.59375</v>
      </c>
      <c r="E236" s="7">
        <f t="shared" si="39"/>
        <v>0.270833333333331</v>
      </c>
      <c r="F236" s="7">
        <f t="shared" si="40"/>
        <v>0.95833333333332</v>
      </c>
      <c r="G236" s="16">
        <f t="shared" si="35"/>
        <v>0.6874999999999891</v>
      </c>
      <c r="H236" s="8">
        <f t="shared" si="37"/>
        <v>0.5722222222222246</v>
      </c>
      <c r="I236" s="8">
        <f t="shared" si="38"/>
        <v>0.02152777777777537</v>
      </c>
      <c r="J236" s="13">
        <f>IF(AND(A236&gt;=$M$24,A236&lt;=$M$25),24*(H236-'No DST'!G236),0)</f>
        <v>0</v>
      </c>
    </row>
    <row r="237" spans="1:10" ht="12.75">
      <c r="A237" s="6">
        <v>38222</v>
      </c>
      <c r="B237" s="7">
        <f>'Local settings'!B238</f>
        <v>0.25069444444444444</v>
      </c>
      <c r="C237" s="7">
        <f>'Local settings'!C238</f>
        <v>0.8416666666666667</v>
      </c>
      <c r="D237" s="8">
        <f t="shared" si="36"/>
        <v>0.5909722222222222</v>
      </c>
      <c r="E237" s="7">
        <f t="shared" si="39"/>
        <v>0.270833333333331</v>
      </c>
      <c r="F237" s="7">
        <f t="shared" si="40"/>
        <v>0.95833333333332</v>
      </c>
      <c r="G237" s="16">
        <f t="shared" si="35"/>
        <v>0.6874999999999891</v>
      </c>
      <c r="H237" s="8">
        <f t="shared" si="37"/>
        <v>0.5708333333333357</v>
      </c>
      <c r="I237" s="8">
        <f t="shared" si="38"/>
        <v>0.020138888888886486</v>
      </c>
      <c r="J237" s="13">
        <f>IF(AND(A237&gt;=$M$24,A237&lt;=$M$25),24*(H237-'No DST'!G237),0)</f>
        <v>0</v>
      </c>
    </row>
    <row r="238" spans="1:10" ht="12.75">
      <c r="A238" s="6">
        <v>38223</v>
      </c>
      <c r="B238" s="7">
        <f>'Local settings'!B239</f>
        <v>0.2520833333333333</v>
      </c>
      <c r="C238" s="7">
        <f>'Local settings'!C239</f>
        <v>0.8402777777777778</v>
      </c>
      <c r="D238" s="8">
        <f t="shared" si="36"/>
        <v>0.5881944444444445</v>
      </c>
      <c r="E238" s="7">
        <f t="shared" si="39"/>
        <v>0.270833333333331</v>
      </c>
      <c r="F238" s="7">
        <f t="shared" si="40"/>
        <v>0.95833333333332</v>
      </c>
      <c r="G238" s="16">
        <f t="shared" si="35"/>
        <v>0.6874999999999891</v>
      </c>
      <c r="H238" s="8">
        <f t="shared" si="37"/>
        <v>0.5694444444444469</v>
      </c>
      <c r="I238" s="8">
        <f t="shared" si="38"/>
        <v>0.018749999999997602</v>
      </c>
      <c r="J238" s="13">
        <f>IF(AND(A238&gt;=$M$24,A238&lt;=$M$25),24*(H238-'No DST'!G238),0)</f>
        <v>0</v>
      </c>
    </row>
    <row r="239" spans="1:10" ht="12.75">
      <c r="A239" s="6">
        <v>38224</v>
      </c>
      <c r="B239" s="7">
        <f>'Local settings'!B240</f>
        <v>0.25277777777777777</v>
      </c>
      <c r="C239" s="7">
        <f>'Local settings'!C240</f>
        <v>0.8381944444444445</v>
      </c>
      <c r="D239" s="8">
        <f t="shared" si="36"/>
        <v>0.5854166666666667</v>
      </c>
      <c r="E239" s="7">
        <f t="shared" si="39"/>
        <v>0.270833333333331</v>
      </c>
      <c r="F239" s="7">
        <f t="shared" si="40"/>
        <v>0.95833333333332</v>
      </c>
      <c r="G239" s="16">
        <f t="shared" si="35"/>
        <v>0.6874999999999891</v>
      </c>
      <c r="H239" s="8">
        <f t="shared" si="37"/>
        <v>0.5673611111111134</v>
      </c>
      <c r="I239" s="8">
        <f t="shared" si="38"/>
        <v>0.01805555555555327</v>
      </c>
      <c r="J239" s="13">
        <f>IF(AND(A239&gt;=$M$24,A239&lt;=$M$25),24*(H239-'No DST'!G239),0)</f>
        <v>0</v>
      </c>
    </row>
    <row r="240" spans="1:10" ht="12.75">
      <c r="A240" s="6">
        <v>38225</v>
      </c>
      <c r="B240" s="7">
        <f>'Local settings'!B241</f>
        <v>0.25416666666666665</v>
      </c>
      <c r="C240" s="7">
        <f>'Local settings'!C241</f>
        <v>0.8368055555555555</v>
      </c>
      <c r="D240" s="8">
        <f t="shared" si="36"/>
        <v>0.5826388888888888</v>
      </c>
      <c r="E240" s="7">
        <f t="shared" si="39"/>
        <v>0.270833333333331</v>
      </c>
      <c r="F240" s="7">
        <f t="shared" si="40"/>
        <v>0.95833333333332</v>
      </c>
      <c r="G240" s="16">
        <f t="shared" si="35"/>
        <v>0.6874999999999891</v>
      </c>
      <c r="H240" s="8">
        <f t="shared" si="37"/>
        <v>0.5659722222222245</v>
      </c>
      <c r="I240" s="8">
        <f t="shared" si="38"/>
        <v>0.016666666666664276</v>
      </c>
      <c r="J240" s="13">
        <f>IF(AND(A240&gt;=$M$24,A240&lt;=$M$25),24*(H240-'No DST'!G240),0)</f>
        <v>0</v>
      </c>
    </row>
    <row r="241" spans="1:10" ht="12.75">
      <c r="A241" s="6">
        <v>38226</v>
      </c>
      <c r="B241" s="7">
        <f>'Local settings'!B242</f>
        <v>0.2555555555555556</v>
      </c>
      <c r="C241" s="7">
        <f>'Local settings'!C242</f>
        <v>0.8354166666666667</v>
      </c>
      <c r="D241" s="8">
        <f t="shared" si="36"/>
        <v>0.5798611111111112</v>
      </c>
      <c r="E241" s="7">
        <f t="shared" si="39"/>
        <v>0.270833333333331</v>
      </c>
      <c r="F241" s="7">
        <f t="shared" si="40"/>
        <v>0.95833333333332</v>
      </c>
      <c r="G241" s="16">
        <f t="shared" si="35"/>
        <v>0.6874999999999891</v>
      </c>
      <c r="H241" s="8">
        <f t="shared" si="37"/>
        <v>0.5645833333333357</v>
      </c>
      <c r="I241" s="8">
        <f t="shared" si="38"/>
        <v>0.015277777777775503</v>
      </c>
      <c r="J241" s="13">
        <f>IF(AND(A241&gt;=$M$24,A241&lt;=$M$25),24*(H241-'No DST'!G241),0)</f>
        <v>0</v>
      </c>
    </row>
    <row r="242" spans="1:10" ht="12.75">
      <c r="A242" s="6">
        <v>38227</v>
      </c>
      <c r="B242" s="7">
        <f>'Local settings'!B243</f>
        <v>0.25625</v>
      </c>
      <c r="C242" s="7">
        <f>'Local settings'!C243</f>
        <v>0.8340277777777777</v>
      </c>
      <c r="D242" s="8">
        <f t="shared" si="36"/>
        <v>0.5777777777777777</v>
      </c>
      <c r="E242" s="7">
        <f t="shared" si="39"/>
        <v>0.270833333333331</v>
      </c>
      <c r="F242" s="7">
        <f t="shared" si="40"/>
        <v>0.95833333333332</v>
      </c>
      <c r="G242" s="16">
        <f t="shared" si="35"/>
        <v>0.6874999999999891</v>
      </c>
      <c r="H242" s="8">
        <f t="shared" si="37"/>
        <v>0.5631944444444468</v>
      </c>
      <c r="I242" s="8">
        <f t="shared" si="38"/>
        <v>0.01458333333333095</v>
      </c>
      <c r="J242" s="13">
        <f>IF(AND(A242&gt;=$M$24,A242&lt;=$M$25),24*(H242-'No DST'!G242),0)</f>
        <v>0</v>
      </c>
    </row>
    <row r="243" spans="1:10" ht="12.75">
      <c r="A243" s="6">
        <v>38228</v>
      </c>
      <c r="B243" s="7">
        <f>'Local settings'!B244</f>
        <v>0.2576388888888889</v>
      </c>
      <c r="C243" s="7">
        <f>'Local settings'!C244</f>
        <v>0.8319444444444444</v>
      </c>
      <c r="D243" s="8">
        <f t="shared" si="36"/>
        <v>0.5743055555555554</v>
      </c>
      <c r="E243" s="7">
        <f t="shared" si="39"/>
        <v>0.270833333333331</v>
      </c>
      <c r="F243" s="7">
        <f t="shared" si="40"/>
        <v>0.95833333333332</v>
      </c>
      <c r="G243" s="16">
        <f t="shared" si="35"/>
        <v>0.6874999999999891</v>
      </c>
      <c r="H243" s="8">
        <f t="shared" si="37"/>
        <v>0.5611111111111133</v>
      </c>
      <c r="I243" s="8">
        <f t="shared" si="38"/>
        <v>0.013194444444442066</v>
      </c>
      <c r="J243" s="13">
        <f>IF(AND(A243&gt;=$M$24,A243&lt;=$M$25),24*(H243-'No DST'!G243),0)</f>
        <v>0</v>
      </c>
    </row>
    <row r="244" spans="1:10" ht="12.75">
      <c r="A244" s="6">
        <v>38229</v>
      </c>
      <c r="B244" s="7">
        <f>'Local settings'!B245</f>
        <v>0.2590277777777778</v>
      </c>
      <c r="C244" s="7">
        <f>'Local settings'!C245</f>
        <v>0.8305555555555556</v>
      </c>
      <c r="D244" s="8">
        <f t="shared" si="36"/>
        <v>0.5715277777777779</v>
      </c>
      <c r="E244" s="7">
        <f t="shared" si="39"/>
        <v>0.270833333333331</v>
      </c>
      <c r="F244" s="7">
        <f t="shared" si="40"/>
        <v>0.95833333333332</v>
      </c>
      <c r="G244" s="16">
        <f t="shared" si="35"/>
        <v>0.6874999999999891</v>
      </c>
      <c r="H244" s="8">
        <f t="shared" si="37"/>
        <v>0.5597222222222247</v>
      </c>
      <c r="I244" s="8">
        <f t="shared" si="38"/>
        <v>0.011805555555553182</v>
      </c>
      <c r="J244" s="13">
        <f>IF(AND(A244&gt;=$M$24,A244&lt;=$M$25),24*(H244-'No DST'!G244),0)</f>
        <v>0</v>
      </c>
    </row>
    <row r="245" spans="1:11" ht="12.75">
      <c r="A245" s="6">
        <v>38230</v>
      </c>
      <c r="B245" s="7">
        <f>'Local settings'!B246</f>
        <v>0.25972222222222224</v>
      </c>
      <c r="C245" s="7">
        <f>'Local settings'!C246</f>
        <v>0.8291666666666666</v>
      </c>
      <c r="D245" s="8">
        <f t="shared" si="36"/>
        <v>0.5694444444444444</v>
      </c>
      <c r="E245" s="7">
        <f t="shared" si="39"/>
        <v>0.270833333333331</v>
      </c>
      <c r="F245" s="7">
        <f t="shared" si="40"/>
        <v>0.95833333333332</v>
      </c>
      <c r="G245" s="16">
        <f t="shared" si="35"/>
        <v>0.6874999999999891</v>
      </c>
      <c r="H245" s="8">
        <f t="shared" si="37"/>
        <v>0.5583333333333356</v>
      </c>
      <c r="I245" s="8">
        <f t="shared" si="38"/>
        <v>0.011111111111108851</v>
      </c>
      <c r="J245" s="13">
        <f>IF(AND(A245&gt;=$M$24,A245&lt;=$M$25),24*(H245-'No DST'!G245),0)</f>
        <v>0</v>
      </c>
      <c r="K245" s="8"/>
    </row>
    <row r="246" spans="1:10" ht="12.75">
      <c r="A246" s="6">
        <v>38231</v>
      </c>
      <c r="B246" s="7">
        <f>'Local settings'!B247</f>
        <v>0.2611111111111111</v>
      </c>
      <c r="C246" s="7">
        <f>'Local settings'!C247</f>
        <v>0.8270833333333334</v>
      </c>
      <c r="D246" s="8">
        <f t="shared" si="36"/>
        <v>0.5659722222222223</v>
      </c>
      <c r="E246" s="7">
        <f aca="true" t="shared" si="41" ref="E246:E275">$L$18</f>
        <v>0.270833333333331</v>
      </c>
      <c r="F246" s="7">
        <f aca="true" t="shared" si="42" ref="F246:F275">$M$18</f>
        <v>0.95833333333332</v>
      </c>
      <c r="G246" s="16">
        <f t="shared" si="35"/>
        <v>0.6874999999999891</v>
      </c>
      <c r="H246" s="8">
        <f t="shared" si="37"/>
        <v>0.5562500000000024</v>
      </c>
      <c r="I246" s="8">
        <f t="shared" si="38"/>
        <v>0.009722222222219967</v>
      </c>
      <c r="J246" s="13">
        <f>IF(AND(A246&gt;=$M$24,A246&lt;=$M$25),24*(H246-'No DST'!G246),0)</f>
        <v>0</v>
      </c>
    </row>
    <row r="247" spans="1:10" ht="12.75">
      <c r="A247" s="6">
        <v>38232</v>
      </c>
      <c r="B247" s="7">
        <f>'Local settings'!B248</f>
        <v>0.2625</v>
      </c>
      <c r="C247" s="7">
        <f>'Local settings'!C248</f>
        <v>0.8256944444444444</v>
      </c>
      <c r="D247" s="8">
        <f t="shared" si="36"/>
        <v>0.5631944444444443</v>
      </c>
      <c r="E247" s="7">
        <f t="shared" si="41"/>
        <v>0.270833333333331</v>
      </c>
      <c r="F247" s="7">
        <f t="shared" si="42"/>
        <v>0.95833333333332</v>
      </c>
      <c r="G247" s="16">
        <f t="shared" si="35"/>
        <v>0.6874999999999891</v>
      </c>
      <c r="H247" s="8">
        <f t="shared" si="37"/>
        <v>0.5548611111111135</v>
      </c>
      <c r="I247" s="8">
        <f t="shared" si="38"/>
        <v>0.008333333333330861</v>
      </c>
      <c r="J247" s="13">
        <f>IF(AND(A247&gt;=$M$24,A247&lt;=$M$25),24*(H247-'No DST'!G247),0)</f>
        <v>0</v>
      </c>
    </row>
    <row r="248" spans="1:10" ht="12.75">
      <c r="A248" s="6">
        <v>38233</v>
      </c>
      <c r="B248" s="7">
        <f>'Local settings'!B249</f>
        <v>0.26319444444444445</v>
      </c>
      <c r="C248" s="7">
        <f>'Local settings'!C249</f>
        <v>0.8243055555555556</v>
      </c>
      <c r="D248" s="8">
        <f t="shared" si="36"/>
        <v>0.5611111111111111</v>
      </c>
      <c r="E248" s="7">
        <f t="shared" si="41"/>
        <v>0.270833333333331</v>
      </c>
      <c r="F248" s="7">
        <f t="shared" si="42"/>
        <v>0.95833333333332</v>
      </c>
      <c r="G248" s="16">
        <f t="shared" si="35"/>
        <v>0.6874999999999891</v>
      </c>
      <c r="H248" s="8">
        <f t="shared" si="37"/>
        <v>0.5534722222222246</v>
      </c>
      <c r="I248" s="8">
        <f t="shared" si="38"/>
        <v>0.00763888888888653</v>
      </c>
      <c r="J248" s="13">
        <f>IF(AND(A248&gt;=$M$24,A248&lt;=$M$25),24*(H248-'No DST'!G248),0)</f>
        <v>0</v>
      </c>
    </row>
    <row r="249" spans="1:10" ht="12.75">
      <c r="A249" s="6">
        <v>38234</v>
      </c>
      <c r="B249" s="7">
        <f>'Local settings'!B250</f>
        <v>0.26458333333333334</v>
      </c>
      <c r="C249" s="7">
        <f>'Local settings'!C250</f>
        <v>0.8222222222222223</v>
      </c>
      <c r="D249" s="8">
        <f t="shared" si="36"/>
        <v>0.557638888888889</v>
      </c>
      <c r="E249" s="7">
        <f t="shared" si="41"/>
        <v>0.270833333333331</v>
      </c>
      <c r="F249" s="7">
        <f t="shared" si="42"/>
        <v>0.95833333333332</v>
      </c>
      <c r="G249" s="16">
        <f t="shared" si="35"/>
        <v>0.6874999999999891</v>
      </c>
      <c r="H249" s="8">
        <f t="shared" si="37"/>
        <v>0.5513888888888914</v>
      </c>
      <c r="I249" s="8">
        <f t="shared" si="38"/>
        <v>0.006249999999997646</v>
      </c>
      <c r="J249" s="13">
        <f>IF(AND(A249&gt;=$M$24,A249&lt;=$M$25),24*(H249-'No DST'!G249),0)</f>
        <v>0</v>
      </c>
    </row>
    <row r="250" spans="1:10" ht="12.75">
      <c r="A250" s="6">
        <v>38235</v>
      </c>
      <c r="B250" s="7">
        <f>'Local settings'!B251</f>
        <v>0.2659722222222222</v>
      </c>
      <c r="C250" s="7">
        <f>'Local settings'!C251</f>
        <v>0.8208333333333333</v>
      </c>
      <c r="D250" s="8">
        <f t="shared" si="36"/>
        <v>0.554861111111111</v>
      </c>
      <c r="E250" s="7">
        <f t="shared" si="41"/>
        <v>0.270833333333331</v>
      </c>
      <c r="F250" s="7">
        <f t="shared" si="42"/>
        <v>0.95833333333332</v>
      </c>
      <c r="G250" s="16">
        <f t="shared" si="35"/>
        <v>0.6874999999999891</v>
      </c>
      <c r="H250" s="8">
        <f t="shared" si="37"/>
        <v>0.5500000000000023</v>
      </c>
      <c r="I250" s="8">
        <f t="shared" si="38"/>
        <v>0.004861111111108762</v>
      </c>
      <c r="J250" s="13">
        <f>IF(AND(A250&gt;=$M$24,A250&lt;=$M$25),24*(H250-'No DST'!G250),0)</f>
        <v>0</v>
      </c>
    </row>
    <row r="251" spans="1:10" ht="12.75">
      <c r="A251" s="6">
        <v>38236</v>
      </c>
      <c r="B251" s="7">
        <f>'Local settings'!B252</f>
        <v>0.2673611111111111</v>
      </c>
      <c r="C251" s="7">
        <f>'Local settings'!C252</f>
        <v>0.8194444444444445</v>
      </c>
      <c r="D251" s="8">
        <f t="shared" si="36"/>
        <v>0.5520833333333335</v>
      </c>
      <c r="E251" s="7">
        <f t="shared" si="41"/>
        <v>0.270833333333331</v>
      </c>
      <c r="F251" s="7">
        <f t="shared" si="42"/>
        <v>0.95833333333332</v>
      </c>
      <c r="G251" s="16">
        <f t="shared" si="35"/>
        <v>0.6874999999999891</v>
      </c>
      <c r="H251" s="8">
        <f t="shared" si="37"/>
        <v>0.5486111111111136</v>
      </c>
      <c r="I251" s="8">
        <f t="shared" si="38"/>
        <v>0.0034722222222198784</v>
      </c>
      <c r="J251" s="13">
        <f>IF(AND(A251&gt;=$M$24,A251&lt;=$M$25),24*(H251-'No DST'!G251),0)</f>
        <v>0</v>
      </c>
    </row>
    <row r="252" spans="1:10" ht="12.75">
      <c r="A252" s="6">
        <v>38237</v>
      </c>
      <c r="B252" s="7">
        <f>'Local settings'!B253</f>
        <v>0.26805555555555555</v>
      </c>
      <c r="C252" s="7">
        <f>'Local settings'!C253</f>
        <v>0.8173611111111111</v>
      </c>
      <c r="D252" s="8">
        <f t="shared" si="36"/>
        <v>0.5493055555555555</v>
      </c>
      <c r="E252" s="7">
        <f t="shared" si="41"/>
        <v>0.270833333333331</v>
      </c>
      <c r="F252" s="7">
        <f t="shared" si="42"/>
        <v>0.95833333333332</v>
      </c>
      <c r="G252" s="16">
        <f aca="true" t="shared" si="43" ref="G252:G315">IF(F252-E252&lt;0,1+F252-E252,F252-E252)</f>
        <v>0.6874999999999891</v>
      </c>
      <c r="H252" s="8">
        <f t="shared" si="37"/>
        <v>0.5465277777777802</v>
      </c>
      <c r="I252" s="8">
        <f t="shared" si="38"/>
        <v>0.0027777777777753254</v>
      </c>
      <c r="J252" s="13">
        <f>IF(AND(A252&gt;=$M$24,A252&lt;=$M$25),24*(H252-'No DST'!G252),0)</f>
        <v>0</v>
      </c>
    </row>
    <row r="253" spans="1:10" ht="12.75">
      <c r="A253" s="6">
        <v>38238</v>
      </c>
      <c r="B253" s="7">
        <f>'Local settings'!B254</f>
        <v>0.26944444444444443</v>
      </c>
      <c r="C253" s="7">
        <f>'Local settings'!C254</f>
        <v>0.8159722222222222</v>
      </c>
      <c r="D253" s="8">
        <f t="shared" si="36"/>
        <v>0.5465277777777777</v>
      </c>
      <c r="E253" s="7">
        <f t="shared" si="41"/>
        <v>0.270833333333331</v>
      </c>
      <c r="F253" s="7">
        <f t="shared" si="42"/>
        <v>0.95833333333332</v>
      </c>
      <c r="G253" s="16">
        <f t="shared" si="43"/>
        <v>0.6874999999999891</v>
      </c>
      <c r="H253" s="8">
        <f t="shared" si="37"/>
        <v>0.5451388888888913</v>
      </c>
      <c r="I253" s="8">
        <f t="shared" si="38"/>
        <v>0.0013888888888864415</v>
      </c>
      <c r="J253" s="13">
        <f>IF(AND(A253&gt;=$M$24,A253&lt;=$M$25),24*(H253-'No DST'!G253),0)</f>
        <v>0</v>
      </c>
    </row>
    <row r="254" spans="1:10" ht="12.75">
      <c r="A254" s="6">
        <v>38239</v>
      </c>
      <c r="B254" s="7">
        <f>'Local settings'!B255</f>
        <v>0.2708333333333333</v>
      </c>
      <c r="C254" s="7">
        <f>'Local settings'!C255</f>
        <v>0.8145833333333333</v>
      </c>
      <c r="D254" s="8">
        <f t="shared" si="36"/>
        <v>0.54375</v>
      </c>
      <c r="E254" s="7">
        <f t="shared" si="41"/>
        <v>0.270833333333331</v>
      </c>
      <c r="F254" s="7">
        <f t="shared" si="42"/>
        <v>0.95833333333332</v>
      </c>
      <c r="G254" s="16">
        <f t="shared" si="43"/>
        <v>0.6874999999999891</v>
      </c>
      <c r="H254" s="8">
        <f t="shared" si="37"/>
        <v>0.54375</v>
      </c>
      <c r="I254" s="8">
        <f t="shared" si="38"/>
        <v>0</v>
      </c>
      <c r="J254" s="13">
        <f>IF(AND(A254&gt;=$M$24,A254&lt;=$M$25),24*(H254-'No DST'!G254),0)</f>
        <v>0</v>
      </c>
    </row>
    <row r="255" spans="1:10" ht="12.75">
      <c r="A255" s="6">
        <v>38240</v>
      </c>
      <c r="B255" s="7">
        <f>'Local settings'!B256</f>
        <v>0.27152777777777776</v>
      </c>
      <c r="C255" s="7">
        <f>'Local settings'!C256</f>
        <v>0.8125</v>
      </c>
      <c r="D255" s="8">
        <f t="shared" si="36"/>
        <v>0.5409722222222222</v>
      </c>
      <c r="E255" s="7">
        <f t="shared" si="41"/>
        <v>0.270833333333331</v>
      </c>
      <c r="F255" s="7">
        <f t="shared" si="42"/>
        <v>0.95833333333332</v>
      </c>
      <c r="G255" s="16">
        <f t="shared" si="43"/>
        <v>0.6874999999999891</v>
      </c>
      <c r="H255" s="8">
        <f t="shared" si="37"/>
        <v>0.5409722222222222</v>
      </c>
      <c r="I255" s="8">
        <f t="shared" si="38"/>
        <v>0</v>
      </c>
      <c r="J255" s="13">
        <f>IF(AND(A255&gt;=$M$24,A255&lt;=$M$25),24*(H255-'No DST'!G255),0)</f>
        <v>0</v>
      </c>
    </row>
    <row r="256" spans="1:10" ht="12.75">
      <c r="A256" s="6">
        <v>38241</v>
      </c>
      <c r="B256" s="7">
        <f>'Local settings'!B257</f>
        <v>0.27291666666666664</v>
      </c>
      <c r="C256" s="7">
        <f>'Local settings'!C257</f>
        <v>0.811111111111111</v>
      </c>
      <c r="D256" s="8">
        <f t="shared" si="36"/>
        <v>0.5381944444444444</v>
      </c>
      <c r="E256" s="7">
        <f t="shared" si="41"/>
        <v>0.270833333333331</v>
      </c>
      <c r="F256" s="7">
        <f t="shared" si="42"/>
        <v>0.95833333333332</v>
      </c>
      <c r="G256" s="16">
        <f t="shared" si="43"/>
        <v>0.6874999999999891</v>
      </c>
      <c r="H256" s="8">
        <f t="shared" si="37"/>
        <v>0.5381944444444444</v>
      </c>
      <c r="I256" s="8">
        <f t="shared" si="38"/>
        <v>0</v>
      </c>
      <c r="J256" s="13">
        <f>IF(AND(A256&gt;=$M$24,A256&lt;=$M$25),24*(H256-'No DST'!G256),0)</f>
        <v>0</v>
      </c>
    </row>
    <row r="257" spans="1:10" ht="12.75">
      <c r="A257" s="6">
        <v>38242</v>
      </c>
      <c r="B257" s="7">
        <f>'Local settings'!B258</f>
        <v>0.2743055555555555</v>
      </c>
      <c r="C257" s="7">
        <f>'Local settings'!C258</f>
        <v>0.8097222222222222</v>
      </c>
      <c r="D257" s="8">
        <f t="shared" si="36"/>
        <v>0.5354166666666667</v>
      </c>
      <c r="E257" s="7">
        <f t="shared" si="41"/>
        <v>0.270833333333331</v>
      </c>
      <c r="F257" s="7">
        <f t="shared" si="42"/>
        <v>0.95833333333332</v>
      </c>
      <c r="G257" s="16">
        <f t="shared" si="43"/>
        <v>0.6874999999999891</v>
      </c>
      <c r="H257" s="8">
        <f t="shared" si="37"/>
        <v>0.5354166666666667</v>
      </c>
      <c r="I257" s="8">
        <f t="shared" si="38"/>
        <v>0</v>
      </c>
      <c r="J257" s="13">
        <f>IF(AND(A257&gt;=$M$24,A257&lt;=$M$25),24*(H257-'No DST'!G257),0)</f>
        <v>0</v>
      </c>
    </row>
    <row r="258" spans="1:10" ht="12.75">
      <c r="A258" s="6">
        <v>38243</v>
      </c>
      <c r="B258" s="7">
        <f>'Local settings'!B259</f>
        <v>0.275</v>
      </c>
      <c r="C258" s="7">
        <f>'Local settings'!C259</f>
        <v>0.8076388888888889</v>
      </c>
      <c r="D258" s="8">
        <f t="shared" si="36"/>
        <v>0.5326388888888889</v>
      </c>
      <c r="E258" s="7">
        <f t="shared" si="41"/>
        <v>0.270833333333331</v>
      </c>
      <c r="F258" s="7">
        <f t="shared" si="42"/>
        <v>0.95833333333332</v>
      </c>
      <c r="G258" s="16">
        <f t="shared" si="43"/>
        <v>0.6874999999999891</v>
      </c>
      <c r="H258" s="8">
        <f t="shared" si="37"/>
        <v>0.5326388888888889</v>
      </c>
      <c r="I258" s="8">
        <f t="shared" si="38"/>
        <v>0</v>
      </c>
      <c r="J258" s="13">
        <f>IF(AND(A258&gt;=$M$24,A258&lt;=$M$25),24*(H258-'No DST'!G258),0)</f>
        <v>0</v>
      </c>
    </row>
    <row r="259" spans="1:10" ht="12.75">
      <c r="A259" s="6">
        <v>38244</v>
      </c>
      <c r="B259" s="7">
        <f>'Local settings'!B260</f>
        <v>0.27638888888888885</v>
      </c>
      <c r="C259" s="7">
        <f>'Local settings'!C260</f>
        <v>0.80625</v>
      </c>
      <c r="D259" s="8">
        <f aca="true" t="shared" si="44" ref="D259:D322">(C259-B259)</f>
        <v>0.5298611111111111</v>
      </c>
      <c r="E259" s="7">
        <f t="shared" si="41"/>
        <v>0.270833333333331</v>
      </c>
      <c r="F259" s="7">
        <f t="shared" si="42"/>
        <v>0.95833333333332</v>
      </c>
      <c r="G259" s="16">
        <f t="shared" si="43"/>
        <v>0.6874999999999891</v>
      </c>
      <c r="H259" s="8">
        <f aca="true" t="shared" si="45" ref="H259:H322">IF(E259&lt;B259,IF(F259&lt;B259,IF(F259&lt;E259,D259,0),IF(F259&lt;C259,F259-B259,D259)),IF(E259&lt;C259,IF(F259&lt;B259,C259-E259,IF(F259&lt;C259,IF(F259&lt;E259,F259-B259+C259-E259,F259-E259),C259-E259)),IF(F259&lt;B259,0,IF(F259&lt;C259,F259-B259,IF(F259&lt;E259,D259,0)))))</f>
        <v>0.5298611111111111</v>
      </c>
      <c r="I259" s="8">
        <f aca="true" t="shared" si="46" ref="I259:I322">D259-H259</f>
        <v>0</v>
      </c>
      <c r="J259" s="13">
        <f>IF(AND(A259&gt;=$M$24,A259&lt;=$M$25),24*(H259-'No DST'!G259),0)</f>
        <v>0</v>
      </c>
    </row>
    <row r="260" spans="1:10" ht="12.75">
      <c r="A260" s="6">
        <v>38245</v>
      </c>
      <c r="B260" s="7">
        <f>'Local settings'!B261</f>
        <v>0.2777777777777778</v>
      </c>
      <c r="C260" s="7">
        <f>'Local settings'!C261</f>
        <v>0.8041666666666667</v>
      </c>
      <c r="D260" s="8">
        <f t="shared" si="44"/>
        <v>0.5263888888888889</v>
      </c>
      <c r="E260" s="7">
        <f t="shared" si="41"/>
        <v>0.270833333333331</v>
      </c>
      <c r="F260" s="7">
        <f t="shared" si="42"/>
        <v>0.95833333333332</v>
      </c>
      <c r="G260" s="16">
        <f t="shared" si="43"/>
        <v>0.6874999999999891</v>
      </c>
      <c r="H260" s="8">
        <f t="shared" si="45"/>
        <v>0.5263888888888889</v>
      </c>
      <c r="I260" s="8">
        <f t="shared" si="46"/>
        <v>0</v>
      </c>
      <c r="J260" s="13">
        <f>IF(AND(A260&gt;=$M$24,A260&lt;=$M$25),24*(H260-'No DST'!G260),0)</f>
        <v>0</v>
      </c>
    </row>
    <row r="261" spans="1:10" ht="12.75">
      <c r="A261" s="6">
        <v>38246</v>
      </c>
      <c r="B261" s="7">
        <f>'Local settings'!B262</f>
        <v>0.27847222222222223</v>
      </c>
      <c r="C261" s="7">
        <f>'Local settings'!C262</f>
        <v>0.8027777777777777</v>
      </c>
      <c r="D261" s="8">
        <f t="shared" si="44"/>
        <v>0.5243055555555555</v>
      </c>
      <c r="E261" s="7">
        <f t="shared" si="41"/>
        <v>0.270833333333331</v>
      </c>
      <c r="F261" s="7">
        <f t="shared" si="42"/>
        <v>0.95833333333332</v>
      </c>
      <c r="G261" s="16">
        <f t="shared" si="43"/>
        <v>0.6874999999999891</v>
      </c>
      <c r="H261" s="8">
        <f t="shared" si="45"/>
        <v>0.5243055555555555</v>
      </c>
      <c r="I261" s="8">
        <f t="shared" si="46"/>
        <v>0</v>
      </c>
      <c r="J261" s="13">
        <f>IF(AND(A261&gt;=$M$24,A261&lt;=$M$25),24*(H261-'No DST'!G261),0)</f>
        <v>0</v>
      </c>
    </row>
    <row r="262" spans="1:10" ht="12.75">
      <c r="A262" s="6">
        <v>38247</v>
      </c>
      <c r="B262" s="7">
        <f>'Local settings'!B263</f>
        <v>0.2798611111111111</v>
      </c>
      <c r="C262" s="7">
        <f>'Local settings'!C263</f>
        <v>0.8013888888888889</v>
      </c>
      <c r="D262" s="8">
        <f t="shared" si="44"/>
        <v>0.5215277777777778</v>
      </c>
      <c r="E262" s="7">
        <f t="shared" si="41"/>
        <v>0.270833333333331</v>
      </c>
      <c r="F262" s="7">
        <f t="shared" si="42"/>
        <v>0.95833333333332</v>
      </c>
      <c r="G262" s="16">
        <f t="shared" si="43"/>
        <v>0.6874999999999891</v>
      </c>
      <c r="H262" s="8">
        <f t="shared" si="45"/>
        <v>0.5215277777777778</v>
      </c>
      <c r="I262" s="8">
        <f t="shared" si="46"/>
        <v>0</v>
      </c>
      <c r="J262" s="13">
        <f>IF(AND(A262&gt;=$M$24,A262&lt;=$M$25),24*(H262-'No DST'!G262),0)</f>
        <v>0</v>
      </c>
    </row>
    <row r="263" spans="1:10" ht="12.75">
      <c r="A263" s="6">
        <v>38248</v>
      </c>
      <c r="B263" s="7">
        <f>'Local settings'!B264</f>
        <v>0.28125</v>
      </c>
      <c r="C263" s="7">
        <f>'Local settings'!C264</f>
        <v>0.7993055555555556</v>
      </c>
      <c r="D263" s="8">
        <f t="shared" si="44"/>
        <v>0.5180555555555556</v>
      </c>
      <c r="E263" s="7">
        <f t="shared" si="41"/>
        <v>0.270833333333331</v>
      </c>
      <c r="F263" s="7">
        <f t="shared" si="42"/>
        <v>0.95833333333332</v>
      </c>
      <c r="G263" s="16">
        <f t="shared" si="43"/>
        <v>0.6874999999999891</v>
      </c>
      <c r="H263" s="8">
        <f t="shared" si="45"/>
        <v>0.5180555555555556</v>
      </c>
      <c r="I263" s="8">
        <f t="shared" si="46"/>
        <v>0</v>
      </c>
      <c r="J263" s="13">
        <f>IF(AND(A263&gt;=$M$24,A263&lt;=$M$25),24*(H263-'No DST'!G263),0)</f>
        <v>0</v>
      </c>
    </row>
    <row r="264" spans="1:10" ht="12.75">
      <c r="A264" s="6">
        <v>38249</v>
      </c>
      <c r="B264" s="7">
        <f>'Local settings'!B265</f>
        <v>0.28194444444444444</v>
      </c>
      <c r="C264" s="7">
        <f>'Local settings'!C265</f>
        <v>0.7979166666666666</v>
      </c>
      <c r="D264" s="8">
        <f t="shared" si="44"/>
        <v>0.5159722222222222</v>
      </c>
      <c r="E264" s="7">
        <f t="shared" si="41"/>
        <v>0.270833333333331</v>
      </c>
      <c r="F264" s="7">
        <f t="shared" si="42"/>
        <v>0.95833333333332</v>
      </c>
      <c r="G264" s="16">
        <f t="shared" si="43"/>
        <v>0.6874999999999891</v>
      </c>
      <c r="H264" s="8">
        <f t="shared" si="45"/>
        <v>0.5159722222222222</v>
      </c>
      <c r="I264" s="8">
        <f t="shared" si="46"/>
        <v>0</v>
      </c>
      <c r="J264" s="13">
        <f>IF(AND(A264&gt;=$M$24,A264&lt;=$M$25),24*(H264-'No DST'!G264),0)</f>
        <v>0</v>
      </c>
    </row>
    <row r="265" spans="1:10" ht="12.75">
      <c r="A265" s="6">
        <v>38250</v>
      </c>
      <c r="B265" s="7">
        <f>'Local settings'!B266</f>
        <v>0.2833333333333333</v>
      </c>
      <c r="C265" s="7">
        <f>'Local settings'!C266</f>
        <v>0.7958333333333334</v>
      </c>
      <c r="D265" s="8">
        <f t="shared" si="44"/>
        <v>0.5125000000000001</v>
      </c>
      <c r="E265" s="7">
        <f t="shared" si="41"/>
        <v>0.270833333333331</v>
      </c>
      <c r="F265" s="7">
        <f t="shared" si="42"/>
        <v>0.95833333333332</v>
      </c>
      <c r="G265" s="16">
        <f t="shared" si="43"/>
        <v>0.6874999999999891</v>
      </c>
      <c r="H265" s="8">
        <f t="shared" si="45"/>
        <v>0.5125000000000001</v>
      </c>
      <c r="I265" s="8">
        <f t="shared" si="46"/>
        <v>0</v>
      </c>
      <c r="J265" s="13">
        <f>IF(AND(A265&gt;=$M$24,A265&lt;=$M$25),24*(H265-'No DST'!G265),0)</f>
        <v>0</v>
      </c>
    </row>
    <row r="266" spans="1:10" ht="12.75">
      <c r="A266" s="6">
        <v>38251</v>
      </c>
      <c r="B266" s="7">
        <f>'Local settings'!B267</f>
        <v>0.2847222222222222</v>
      </c>
      <c r="C266" s="7">
        <f>'Local settings'!C267</f>
        <v>0.7944444444444444</v>
      </c>
      <c r="D266" s="8">
        <f t="shared" si="44"/>
        <v>0.5097222222222222</v>
      </c>
      <c r="E266" s="7">
        <f t="shared" si="41"/>
        <v>0.270833333333331</v>
      </c>
      <c r="F266" s="7">
        <f t="shared" si="42"/>
        <v>0.95833333333332</v>
      </c>
      <c r="G266" s="16">
        <f t="shared" si="43"/>
        <v>0.6874999999999891</v>
      </c>
      <c r="H266" s="8">
        <f t="shared" si="45"/>
        <v>0.5097222222222222</v>
      </c>
      <c r="I266" s="8">
        <f t="shared" si="46"/>
        <v>0</v>
      </c>
      <c r="J266" s="13">
        <f>IF(AND(A266&gt;=$M$24,A266&lt;=$M$25),24*(H266-'No DST'!G266),0)</f>
        <v>0</v>
      </c>
    </row>
    <row r="267" spans="1:10" ht="12.75">
      <c r="A267" s="6">
        <v>38252</v>
      </c>
      <c r="B267" s="7">
        <f>'Local settings'!B268</f>
        <v>0.28541666666666665</v>
      </c>
      <c r="C267" s="7">
        <f>'Local settings'!C268</f>
        <v>0.7930555555555556</v>
      </c>
      <c r="D267" s="8">
        <f t="shared" si="44"/>
        <v>0.507638888888889</v>
      </c>
      <c r="E267" s="7">
        <f t="shared" si="41"/>
        <v>0.270833333333331</v>
      </c>
      <c r="F267" s="7">
        <f t="shared" si="42"/>
        <v>0.95833333333332</v>
      </c>
      <c r="G267" s="16">
        <f t="shared" si="43"/>
        <v>0.6874999999999891</v>
      </c>
      <c r="H267" s="8">
        <f t="shared" si="45"/>
        <v>0.507638888888889</v>
      </c>
      <c r="I267" s="8">
        <f t="shared" si="46"/>
        <v>0</v>
      </c>
      <c r="J267" s="13">
        <f>IF(AND(A267&gt;=$M$24,A267&lt;=$M$25),24*(H267-'No DST'!G267),0)</f>
        <v>0</v>
      </c>
    </row>
    <row r="268" spans="1:10" ht="12.75">
      <c r="A268" s="6">
        <v>38253</v>
      </c>
      <c r="B268" s="7">
        <f>'Local settings'!B269</f>
        <v>0.28680555555555554</v>
      </c>
      <c r="C268" s="7">
        <f>'Local settings'!C269</f>
        <v>0.7909722222222223</v>
      </c>
      <c r="D268" s="8">
        <f t="shared" si="44"/>
        <v>0.5041666666666668</v>
      </c>
      <c r="E268" s="7">
        <f t="shared" si="41"/>
        <v>0.270833333333331</v>
      </c>
      <c r="F268" s="7">
        <f t="shared" si="42"/>
        <v>0.95833333333332</v>
      </c>
      <c r="G268" s="16">
        <f t="shared" si="43"/>
        <v>0.6874999999999891</v>
      </c>
      <c r="H268" s="8">
        <f t="shared" si="45"/>
        <v>0.5041666666666668</v>
      </c>
      <c r="I268" s="8">
        <f t="shared" si="46"/>
        <v>0</v>
      </c>
      <c r="J268" s="13">
        <f>IF(AND(A268&gt;=$M$24,A268&lt;=$M$25),24*(H268-'No DST'!G268),0)</f>
        <v>0</v>
      </c>
    </row>
    <row r="269" spans="1:10" ht="12.75">
      <c r="A269" s="6">
        <v>38254</v>
      </c>
      <c r="B269" s="7">
        <f>'Local settings'!B270</f>
        <v>0.2881944444444445</v>
      </c>
      <c r="C269" s="7">
        <f>'Local settings'!C270</f>
        <v>0.7895833333333333</v>
      </c>
      <c r="D269" s="8">
        <f t="shared" si="44"/>
        <v>0.5013888888888889</v>
      </c>
      <c r="E269" s="7">
        <f t="shared" si="41"/>
        <v>0.270833333333331</v>
      </c>
      <c r="F269" s="7">
        <f t="shared" si="42"/>
        <v>0.95833333333332</v>
      </c>
      <c r="G269" s="16">
        <f t="shared" si="43"/>
        <v>0.6874999999999891</v>
      </c>
      <c r="H269" s="8">
        <f t="shared" si="45"/>
        <v>0.5013888888888889</v>
      </c>
      <c r="I269" s="8">
        <f t="shared" si="46"/>
        <v>0</v>
      </c>
      <c r="J269" s="13">
        <f>IF(AND(A269&gt;=$M$24,A269&lt;=$M$25),24*(H269-'No DST'!G269),0)</f>
        <v>0</v>
      </c>
    </row>
    <row r="270" spans="1:10" ht="12.75">
      <c r="A270" s="6">
        <v>38255</v>
      </c>
      <c r="B270" s="7">
        <f>'Local settings'!B271</f>
        <v>0.2888888888888889</v>
      </c>
      <c r="C270" s="7">
        <f>'Local settings'!C271</f>
        <v>0.7875</v>
      </c>
      <c r="D270" s="8">
        <f t="shared" si="44"/>
        <v>0.49861111111111106</v>
      </c>
      <c r="E270" s="7">
        <f t="shared" si="41"/>
        <v>0.270833333333331</v>
      </c>
      <c r="F270" s="7">
        <f t="shared" si="42"/>
        <v>0.95833333333332</v>
      </c>
      <c r="G270" s="16">
        <f t="shared" si="43"/>
        <v>0.6874999999999891</v>
      </c>
      <c r="H270" s="8">
        <f t="shared" si="45"/>
        <v>0.49861111111111106</v>
      </c>
      <c r="I270" s="8">
        <f t="shared" si="46"/>
        <v>0</v>
      </c>
      <c r="J270" s="13">
        <f>IF(AND(A270&gt;=$M$24,A270&lt;=$M$25),24*(H270-'No DST'!G270),0)</f>
        <v>0</v>
      </c>
    </row>
    <row r="271" spans="1:10" ht="12.75">
      <c r="A271" s="6">
        <v>38256</v>
      </c>
      <c r="B271" s="7">
        <f>'Local settings'!B272</f>
        <v>0.2902777777777778</v>
      </c>
      <c r="C271" s="7">
        <f>'Local settings'!C272</f>
        <v>0.7861111111111111</v>
      </c>
      <c r="D271" s="8">
        <f t="shared" si="44"/>
        <v>0.4958333333333333</v>
      </c>
      <c r="E271" s="7">
        <f t="shared" si="41"/>
        <v>0.270833333333331</v>
      </c>
      <c r="F271" s="7">
        <f t="shared" si="42"/>
        <v>0.95833333333332</v>
      </c>
      <c r="G271" s="16">
        <f t="shared" si="43"/>
        <v>0.6874999999999891</v>
      </c>
      <c r="H271" s="8">
        <f t="shared" si="45"/>
        <v>0.4958333333333333</v>
      </c>
      <c r="I271" s="8">
        <f t="shared" si="46"/>
        <v>0</v>
      </c>
      <c r="J271" s="13">
        <f>IF(AND(A271&gt;=$M$24,A271&lt;=$M$25),24*(H271-'No DST'!G271),0)</f>
        <v>0</v>
      </c>
    </row>
    <row r="272" spans="1:10" ht="12.75">
      <c r="A272" s="6">
        <v>38257</v>
      </c>
      <c r="B272" s="7">
        <f>'Local settings'!B273</f>
        <v>0.2916666666666667</v>
      </c>
      <c r="C272" s="7">
        <f>'Local settings'!C273</f>
        <v>0.7847222222222222</v>
      </c>
      <c r="D272" s="8">
        <f t="shared" si="44"/>
        <v>0.4930555555555555</v>
      </c>
      <c r="E272" s="7">
        <f t="shared" si="41"/>
        <v>0.270833333333331</v>
      </c>
      <c r="F272" s="7">
        <f t="shared" si="42"/>
        <v>0.95833333333332</v>
      </c>
      <c r="G272" s="16">
        <f t="shared" si="43"/>
        <v>0.6874999999999891</v>
      </c>
      <c r="H272" s="8">
        <f t="shared" si="45"/>
        <v>0.4930555555555555</v>
      </c>
      <c r="I272" s="8">
        <f t="shared" si="46"/>
        <v>0</v>
      </c>
      <c r="J272" s="13">
        <f>IF(AND(A272&gt;=$M$24,A272&lt;=$M$25),24*(H272-'No DST'!G272),0)</f>
        <v>0</v>
      </c>
    </row>
    <row r="273" spans="1:10" ht="12.75">
      <c r="A273" s="6">
        <v>38258</v>
      </c>
      <c r="B273" s="7">
        <f>'Local settings'!B274</f>
        <v>0.29305555555555557</v>
      </c>
      <c r="C273" s="7">
        <f>'Local settings'!C274</f>
        <v>0.782638888888889</v>
      </c>
      <c r="D273" s="8">
        <f t="shared" si="44"/>
        <v>0.4895833333333334</v>
      </c>
      <c r="E273" s="7">
        <f t="shared" si="41"/>
        <v>0.270833333333331</v>
      </c>
      <c r="F273" s="7">
        <f t="shared" si="42"/>
        <v>0.95833333333332</v>
      </c>
      <c r="G273" s="16">
        <f t="shared" si="43"/>
        <v>0.6874999999999891</v>
      </c>
      <c r="H273" s="8">
        <f t="shared" si="45"/>
        <v>0.4895833333333334</v>
      </c>
      <c r="I273" s="8">
        <f t="shared" si="46"/>
        <v>0</v>
      </c>
      <c r="J273" s="13">
        <f>IF(AND(A273&gt;=$M$24,A273&lt;=$M$25),24*(H273-'No DST'!G273),0)</f>
        <v>0</v>
      </c>
    </row>
    <row r="274" spans="1:10" ht="12.75">
      <c r="A274" s="6">
        <v>38259</v>
      </c>
      <c r="B274" s="7">
        <f>'Local settings'!B275</f>
        <v>0.29375</v>
      </c>
      <c r="C274" s="7">
        <f>'Local settings'!C275</f>
        <v>0.78125</v>
      </c>
      <c r="D274" s="8">
        <f t="shared" si="44"/>
        <v>0.4875</v>
      </c>
      <c r="E274" s="7">
        <f t="shared" si="41"/>
        <v>0.270833333333331</v>
      </c>
      <c r="F274" s="7">
        <f t="shared" si="42"/>
        <v>0.95833333333332</v>
      </c>
      <c r="G274" s="16">
        <f t="shared" si="43"/>
        <v>0.6874999999999891</v>
      </c>
      <c r="H274" s="8">
        <f t="shared" si="45"/>
        <v>0.4875</v>
      </c>
      <c r="I274" s="8">
        <f t="shared" si="46"/>
        <v>0</v>
      </c>
      <c r="J274" s="13">
        <f>IF(AND(A274&gt;=$M$24,A274&lt;=$M$25),24*(H274-'No DST'!G274),0)</f>
        <v>0</v>
      </c>
    </row>
    <row r="275" spans="1:11" ht="12.75">
      <c r="A275" s="6">
        <v>38260</v>
      </c>
      <c r="B275" s="7">
        <f>'Local settings'!B276</f>
        <v>0.2951388888888889</v>
      </c>
      <c r="C275" s="7">
        <f>'Local settings'!C276</f>
        <v>0.779861111111111</v>
      </c>
      <c r="D275" s="8">
        <f t="shared" si="44"/>
        <v>0.4847222222222221</v>
      </c>
      <c r="E275" s="7">
        <f t="shared" si="41"/>
        <v>0.270833333333331</v>
      </c>
      <c r="F275" s="7">
        <f t="shared" si="42"/>
        <v>0.95833333333332</v>
      </c>
      <c r="G275" s="16">
        <f t="shared" si="43"/>
        <v>0.6874999999999891</v>
      </c>
      <c r="H275" s="8">
        <f t="shared" si="45"/>
        <v>0.4847222222222221</v>
      </c>
      <c r="I275" s="8">
        <f t="shared" si="46"/>
        <v>0</v>
      </c>
      <c r="J275" s="13">
        <f>IF(AND(A275&gt;=$M$24,A275&lt;=$M$25),24*(H275-'No DST'!G275),0)</f>
        <v>0</v>
      </c>
      <c r="K275" s="8"/>
    </row>
    <row r="276" spans="1:10" ht="12.75">
      <c r="A276" s="6">
        <v>38261</v>
      </c>
      <c r="B276" s="7">
        <f>'Local settings'!B277</f>
        <v>0.2965277777777778</v>
      </c>
      <c r="C276" s="7">
        <f>'Local settings'!C277</f>
        <v>0.7777777777777778</v>
      </c>
      <c r="D276" s="8">
        <f t="shared" si="44"/>
        <v>0.48125</v>
      </c>
      <c r="E276" s="7">
        <f aca="true" t="shared" si="47" ref="E276:E306">$L$19</f>
        <v>0.270833333333331</v>
      </c>
      <c r="F276" s="7">
        <f aca="true" t="shared" si="48" ref="F276:F306">$M$19</f>
        <v>0.95833333333332</v>
      </c>
      <c r="G276" s="16">
        <f t="shared" si="43"/>
        <v>0.6874999999999891</v>
      </c>
      <c r="H276" s="8">
        <f t="shared" si="45"/>
        <v>0.48125</v>
      </c>
      <c r="I276" s="8">
        <f t="shared" si="46"/>
        <v>0</v>
      </c>
      <c r="J276" s="13">
        <f>IF(AND(A276&gt;=$M$24,A276&lt;=$M$25),24*(H276-'No DST'!G276),0)</f>
        <v>0</v>
      </c>
    </row>
    <row r="277" spans="1:10" ht="12.75">
      <c r="A277" s="6">
        <v>38262</v>
      </c>
      <c r="B277" s="7">
        <f>'Local settings'!B278</f>
        <v>0.2972222222222222</v>
      </c>
      <c r="C277" s="7">
        <f>'Local settings'!C278</f>
        <v>0.7763888888888889</v>
      </c>
      <c r="D277" s="8">
        <f t="shared" si="44"/>
        <v>0.4791666666666667</v>
      </c>
      <c r="E277" s="7">
        <f t="shared" si="47"/>
        <v>0.270833333333331</v>
      </c>
      <c r="F277" s="7">
        <f t="shared" si="48"/>
        <v>0.95833333333332</v>
      </c>
      <c r="G277" s="16">
        <f t="shared" si="43"/>
        <v>0.6874999999999891</v>
      </c>
      <c r="H277" s="8">
        <f t="shared" si="45"/>
        <v>0.4791666666666667</v>
      </c>
      <c r="I277" s="8">
        <f t="shared" si="46"/>
        <v>0</v>
      </c>
      <c r="J277" s="13">
        <f>IF(AND(A277&gt;=$M$24,A277&lt;=$M$25),24*(H277-'No DST'!G277),0)</f>
        <v>0</v>
      </c>
    </row>
    <row r="278" spans="1:10" ht="12.75">
      <c r="A278" s="6">
        <v>38263</v>
      </c>
      <c r="B278" s="7">
        <f>'Local settings'!B279</f>
        <v>0.2986111111111111</v>
      </c>
      <c r="C278" s="7">
        <f>'Local settings'!C279</f>
        <v>0.775</v>
      </c>
      <c r="D278" s="8">
        <f t="shared" si="44"/>
        <v>0.4763888888888889</v>
      </c>
      <c r="E278" s="7">
        <f t="shared" si="47"/>
        <v>0.270833333333331</v>
      </c>
      <c r="F278" s="7">
        <f t="shared" si="48"/>
        <v>0.95833333333332</v>
      </c>
      <c r="G278" s="16">
        <f t="shared" si="43"/>
        <v>0.6874999999999891</v>
      </c>
      <c r="H278" s="8">
        <f t="shared" si="45"/>
        <v>0.4763888888888889</v>
      </c>
      <c r="I278" s="8">
        <f t="shared" si="46"/>
        <v>0</v>
      </c>
      <c r="J278" s="13">
        <f>IF(AND(A278&gt;=$M$24,A278&lt;=$M$25),24*(H278-'No DST'!G278),0)</f>
        <v>0</v>
      </c>
    </row>
    <row r="279" spans="1:10" ht="12.75">
      <c r="A279" s="6">
        <v>38264</v>
      </c>
      <c r="B279" s="7">
        <f>'Local settings'!B280</f>
        <v>0.3</v>
      </c>
      <c r="C279" s="7">
        <f>'Local settings'!C280</f>
        <v>0.7729166666666667</v>
      </c>
      <c r="D279" s="8">
        <f t="shared" si="44"/>
        <v>0.4729166666666667</v>
      </c>
      <c r="E279" s="7">
        <f t="shared" si="47"/>
        <v>0.270833333333331</v>
      </c>
      <c r="F279" s="7">
        <f t="shared" si="48"/>
        <v>0.95833333333332</v>
      </c>
      <c r="G279" s="16">
        <f t="shared" si="43"/>
        <v>0.6874999999999891</v>
      </c>
      <c r="H279" s="8">
        <f t="shared" si="45"/>
        <v>0.4729166666666667</v>
      </c>
      <c r="I279" s="8">
        <f t="shared" si="46"/>
        <v>0</v>
      </c>
      <c r="J279" s="13">
        <f>IF(AND(A279&gt;=$M$24,A279&lt;=$M$25),24*(H279-'No DST'!G279),0)</f>
        <v>0</v>
      </c>
    </row>
    <row r="280" spans="1:10" ht="12.75">
      <c r="A280" s="6">
        <v>38265</v>
      </c>
      <c r="B280" s="7">
        <f>'Local settings'!B281</f>
        <v>0.3013888888888889</v>
      </c>
      <c r="C280" s="7">
        <f>'Local settings'!C281</f>
        <v>0.7715277777777777</v>
      </c>
      <c r="D280" s="8">
        <f t="shared" si="44"/>
        <v>0.47013888888888883</v>
      </c>
      <c r="E280" s="7">
        <f t="shared" si="47"/>
        <v>0.270833333333331</v>
      </c>
      <c r="F280" s="7">
        <f t="shared" si="48"/>
        <v>0.95833333333332</v>
      </c>
      <c r="G280" s="16">
        <f t="shared" si="43"/>
        <v>0.6874999999999891</v>
      </c>
      <c r="H280" s="8">
        <f t="shared" si="45"/>
        <v>0.47013888888888883</v>
      </c>
      <c r="I280" s="8">
        <f t="shared" si="46"/>
        <v>0</v>
      </c>
      <c r="J280" s="13">
        <f>IF(AND(A280&gt;=$M$24,A280&lt;=$M$25),24*(H280-'No DST'!G280),0)</f>
        <v>0</v>
      </c>
    </row>
    <row r="281" spans="1:10" ht="12.75">
      <c r="A281" s="6">
        <v>38266</v>
      </c>
      <c r="B281" s="7">
        <f>'Local settings'!B282</f>
        <v>0.3020833333333333</v>
      </c>
      <c r="C281" s="7">
        <f>'Local settings'!C282</f>
        <v>0.7701388888888889</v>
      </c>
      <c r="D281" s="8">
        <f t="shared" si="44"/>
        <v>0.4680555555555556</v>
      </c>
      <c r="E281" s="7">
        <f t="shared" si="47"/>
        <v>0.270833333333331</v>
      </c>
      <c r="F281" s="7">
        <f t="shared" si="48"/>
        <v>0.95833333333332</v>
      </c>
      <c r="G281" s="16">
        <f t="shared" si="43"/>
        <v>0.6874999999999891</v>
      </c>
      <c r="H281" s="8">
        <f t="shared" si="45"/>
        <v>0.4680555555555556</v>
      </c>
      <c r="I281" s="8">
        <f t="shared" si="46"/>
        <v>0</v>
      </c>
      <c r="J281" s="13">
        <f>IF(AND(A281&gt;=$M$24,A281&lt;=$M$25),24*(H281-'No DST'!G281),0)</f>
        <v>0</v>
      </c>
    </row>
    <row r="282" spans="1:10" ht="12.75">
      <c r="A282" s="6">
        <v>38267</v>
      </c>
      <c r="B282" s="7">
        <f>'Local settings'!B283</f>
        <v>0.3034722222222222</v>
      </c>
      <c r="C282" s="7">
        <f>'Local settings'!C283</f>
        <v>0.7680555555555556</v>
      </c>
      <c r="D282" s="8">
        <f t="shared" si="44"/>
        <v>0.4645833333333334</v>
      </c>
      <c r="E282" s="7">
        <f t="shared" si="47"/>
        <v>0.270833333333331</v>
      </c>
      <c r="F282" s="7">
        <f t="shared" si="48"/>
        <v>0.95833333333332</v>
      </c>
      <c r="G282" s="16">
        <f t="shared" si="43"/>
        <v>0.6874999999999891</v>
      </c>
      <c r="H282" s="8">
        <f t="shared" si="45"/>
        <v>0.4645833333333334</v>
      </c>
      <c r="I282" s="8">
        <f t="shared" si="46"/>
        <v>0</v>
      </c>
      <c r="J282" s="13">
        <f>IF(AND(A282&gt;=$M$24,A282&lt;=$M$25),24*(H282-'No DST'!G282),0)</f>
        <v>0</v>
      </c>
    </row>
    <row r="283" spans="1:10" ht="12.75">
      <c r="A283" s="6">
        <v>38268</v>
      </c>
      <c r="B283" s="7">
        <f>'Local settings'!B284</f>
        <v>0.3048611111111111</v>
      </c>
      <c r="C283" s="7">
        <f>'Local settings'!C284</f>
        <v>0.7666666666666666</v>
      </c>
      <c r="D283" s="8">
        <f t="shared" si="44"/>
        <v>0.4618055555555555</v>
      </c>
      <c r="E283" s="7">
        <f t="shared" si="47"/>
        <v>0.270833333333331</v>
      </c>
      <c r="F283" s="7">
        <f t="shared" si="48"/>
        <v>0.95833333333332</v>
      </c>
      <c r="G283" s="16">
        <f t="shared" si="43"/>
        <v>0.6874999999999891</v>
      </c>
      <c r="H283" s="8">
        <f t="shared" si="45"/>
        <v>0.4618055555555555</v>
      </c>
      <c r="I283" s="8">
        <f t="shared" si="46"/>
        <v>0</v>
      </c>
      <c r="J283" s="13">
        <f>IF(AND(A283&gt;=$M$24,A283&lt;=$M$25),24*(H283-'No DST'!G283),0)</f>
        <v>0</v>
      </c>
    </row>
    <row r="284" spans="1:10" ht="12.75">
      <c r="A284" s="6">
        <v>38269</v>
      </c>
      <c r="B284" s="7">
        <f>'Local settings'!B285</f>
        <v>0.30625</v>
      </c>
      <c r="C284" s="7">
        <f>'Local settings'!C285</f>
        <v>0.7652777777777778</v>
      </c>
      <c r="D284" s="8">
        <f t="shared" si="44"/>
        <v>0.4590277777777778</v>
      </c>
      <c r="E284" s="7">
        <f t="shared" si="47"/>
        <v>0.270833333333331</v>
      </c>
      <c r="F284" s="7">
        <f t="shared" si="48"/>
        <v>0.95833333333332</v>
      </c>
      <c r="G284" s="16">
        <f t="shared" si="43"/>
        <v>0.6874999999999891</v>
      </c>
      <c r="H284" s="8">
        <f t="shared" si="45"/>
        <v>0.4590277777777778</v>
      </c>
      <c r="I284" s="8">
        <f t="shared" si="46"/>
        <v>0</v>
      </c>
      <c r="J284" s="13">
        <f>IF(AND(A284&gt;=$M$24,A284&lt;=$M$25),24*(H284-'No DST'!G284),0)</f>
        <v>0</v>
      </c>
    </row>
    <row r="285" spans="1:10" ht="12.75">
      <c r="A285" s="6">
        <v>38270</v>
      </c>
      <c r="B285" s="7">
        <f>'Local settings'!B286</f>
        <v>0.3069444444444444</v>
      </c>
      <c r="C285" s="7">
        <f>'Local settings'!C286</f>
        <v>0.7631944444444444</v>
      </c>
      <c r="D285" s="8">
        <f t="shared" si="44"/>
        <v>0.45625</v>
      </c>
      <c r="E285" s="7">
        <f t="shared" si="47"/>
        <v>0.270833333333331</v>
      </c>
      <c r="F285" s="7">
        <f t="shared" si="48"/>
        <v>0.95833333333332</v>
      </c>
      <c r="G285" s="16">
        <f t="shared" si="43"/>
        <v>0.6874999999999891</v>
      </c>
      <c r="H285" s="8">
        <f t="shared" si="45"/>
        <v>0.45625</v>
      </c>
      <c r="I285" s="8">
        <f t="shared" si="46"/>
        <v>0</v>
      </c>
      <c r="J285" s="13">
        <f>IF(AND(A285&gt;=$M$24,A285&lt;=$M$25),24*(H285-'No DST'!G285),0)</f>
        <v>0</v>
      </c>
    </row>
    <row r="286" spans="1:10" ht="12.75">
      <c r="A286" s="6">
        <v>38271</v>
      </c>
      <c r="B286" s="7">
        <f>'Local settings'!B287</f>
        <v>0.30833333333333335</v>
      </c>
      <c r="C286" s="7">
        <f>'Local settings'!C287</f>
        <v>0.7618055555555556</v>
      </c>
      <c r="D286" s="8">
        <f t="shared" si="44"/>
        <v>0.4534722222222223</v>
      </c>
      <c r="E286" s="7">
        <f t="shared" si="47"/>
        <v>0.270833333333331</v>
      </c>
      <c r="F286" s="7">
        <f t="shared" si="48"/>
        <v>0.95833333333332</v>
      </c>
      <c r="G286" s="16">
        <f t="shared" si="43"/>
        <v>0.6874999999999891</v>
      </c>
      <c r="H286" s="8">
        <f t="shared" si="45"/>
        <v>0.4534722222222223</v>
      </c>
      <c r="I286" s="8">
        <f t="shared" si="46"/>
        <v>0</v>
      </c>
      <c r="J286" s="13">
        <f>IF(AND(A286&gt;=$M$24,A286&lt;=$M$25),24*(H286-'No DST'!G286),0)</f>
        <v>0</v>
      </c>
    </row>
    <row r="287" spans="1:10" ht="12.75">
      <c r="A287" s="6">
        <v>38272</v>
      </c>
      <c r="B287" s="7">
        <f>'Local settings'!B288</f>
        <v>0.30972222222222223</v>
      </c>
      <c r="C287" s="7">
        <f>'Local settings'!C288</f>
        <v>0.7604166666666666</v>
      </c>
      <c r="D287" s="8">
        <f t="shared" si="44"/>
        <v>0.4506944444444444</v>
      </c>
      <c r="E287" s="7">
        <f t="shared" si="47"/>
        <v>0.270833333333331</v>
      </c>
      <c r="F287" s="7">
        <f t="shared" si="48"/>
        <v>0.95833333333332</v>
      </c>
      <c r="G287" s="16">
        <f t="shared" si="43"/>
        <v>0.6874999999999891</v>
      </c>
      <c r="H287" s="8">
        <f t="shared" si="45"/>
        <v>0.4506944444444444</v>
      </c>
      <c r="I287" s="8">
        <f t="shared" si="46"/>
        <v>0</v>
      </c>
      <c r="J287" s="13">
        <f>IF(AND(A287&gt;=$M$24,A287&lt;=$M$25),24*(H287-'No DST'!G287),0)</f>
        <v>0</v>
      </c>
    </row>
    <row r="288" spans="1:10" ht="12.75">
      <c r="A288" s="6">
        <v>38273</v>
      </c>
      <c r="B288" s="7">
        <f>'Local settings'!B289</f>
        <v>0.3111111111111111</v>
      </c>
      <c r="C288" s="7">
        <f>'Local settings'!C289</f>
        <v>0.7590277777777777</v>
      </c>
      <c r="D288" s="8">
        <f t="shared" si="44"/>
        <v>0.44791666666666663</v>
      </c>
      <c r="E288" s="7">
        <f t="shared" si="47"/>
        <v>0.270833333333331</v>
      </c>
      <c r="F288" s="7">
        <f t="shared" si="48"/>
        <v>0.95833333333332</v>
      </c>
      <c r="G288" s="16">
        <f t="shared" si="43"/>
        <v>0.6874999999999891</v>
      </c>
      <c r="H288" s="8">
        <f t="shared" si="45"/>
        <v>0.44791666666666663</v>
      </c>
      <c r="I288" s="8">
        <f t="shared" si="46"/>
        <v>0</v>
      </c>
      <c r="J288" s="13">
        <f>IF(AND(A288&gt;=$M$24,A288&lt;=$M$25),24*(H288-'No DST'!G288),0)</f>
        <v>0</v>
      </c>
    </row>
    <row r="289" spans="1:10" ht="12.75">
      <c r="A289" s="6">
        <v>38274</v>
      </c>
      <c r="B289" s="7">
        <f>'Local settings'!B290</f>
        <v>0.31180555555555556</v>
      </c>
      <c r="C289" s="7">
        <f>'Local settings'!C290</f>
        <v>0.7569444444444445</v>
      </c>
      <c r="D289" s="8">
        <f t="shared" si="44"/>
        <v>0.445138888888889</v>
      </c>
      <c r="E289" s="7">
        <f t="shared" si="47"/>
        <v>0.270833333333331</v>
      </c>
      <c r="F289" s="7">
        <f t="shared" si="48"/>
        <v>0.95833333333332</v>
      </c>
      <c r="G289" s="16">
        <f t="shared" si="43"/>
        <v>0.6874999999999891</v>
      </c>
      <c r="H289" s="8">
        <f t="shared" si="45"/>
        <v>0.445138888888889</v>
      </c>
      <c r="I289" s="8">
        <f t="shared" si="46"/>
        <v>0</v>
      </c>
      <c r="J289" s="13">
        <f>IF(AND(A289&gt;=$M$24,A289&lt;=$M$25),24*(H289-'No DST'!G289),0)</f>
        <v>0</v>
      </c>
    </row>
    <row r="290" spans="1:10" ht="12.75">
      <c r="A290" s="6">
        <v>38275</v>
      </c>
      <c r="B290" s="7">
        <f>'Local settings'!B291</f>
        <v>0.31319444444444444</v>
      </c>
      <c r="C290" s="7">
        <f>'Local settings'!C291</f>
        <v>0.7555555555555555</v>
      </c>
      <c r="D290" s="8">
        <f t="shared" si="44"/>
        <v>0.4423611111111111</v>
      </c>
      <c r="E290" s="7">
        <f t="shared" si="47"/>
        <v>0.270833333333331</v>
      </c>
      <c r="F290" s="7">
        <f t="shared" si="48"/>
        <v>0.95833333333332</v>
      </c>
      <c r="G290" s="16">
        <f t="shared" si="43"/>
        <v>0.6874999999999891</v>
      </c>
      <c r="H290" s="8">
        <f t="shared" si="45"/>
        <v>0.4423611111111111</v>
      </c>
      <c r="I290" s="8">
        <f t="shared" si="46"/>
        <v>0</v>
      </c>
      <c r="J290" s="13">
        <f>IF(AND(A290&gt;=$M$24,A290&lt;=$M$25),24*(H290-'No DST'!G290),0)</f>
        <v>0</v>
      </c>
    </row>
    <row r="291" spans="1:10" ht="12.75">
      <c r="A291" s="6">
        <v>38276</v>
      </c>
      <c r="B291" s="7">
        <f>'Local settings'!B292</f>
        <v>0.3145833333333333</v>
      </c>
      <c r="C291" s="7">
        <f>'Local settings'!C292</f>
        <v>0.7541666666666668</v>
      </c>
      <c r="D291" s="8">
        <f t="shared" si="44"/>
        <v>0.43958333333333344</v>
      </c>
      <c r="E291" s="7">
        <f t="shared" si="47"/>
        <v>0.270833333333331</v>
      </c>
      <c r="F291" s="7">
        <f t="shared" si="48"/>
        <v>0.95833333333332</v>
      </c>
      <c r="G291" s="16">
        <f t="shared" si="43"/>
        <v>0.6874999999999891</v>
      </c>
      <c r="H291" s="8">
        <f t="shared" si="45"/>
        <v>0.43958333333333344</v>
      </c>
      <c r="I291" s="8">
        <f t="shared" si="46"/>
        <v>0</v>
      </c>
      <c r="J291" s="13">
        <f>IF(AND(A291&gt;=$M$24,A291&lt;=$M$25),24*(H291-'No DST'!G291),0)</f>
        <v>0</v>
      </c>
    </row>
    <row r="292" spans="1:10" ht="12.75">
      <c r="A292" s="6">
        <v>38277</v>
      </c>
      <c r="B292" s="7">
        <f>'Local settings'!B293</f>
        <v>0.3159722222222222</v>
      </c>
      <c r="C292" s="7">
        <f>'Local settings'!C293</f>
        <v>0.7527777777777778</v>
      </c>
      <c r="D292" s="8">
        <f t="shared" si="44"/>
        <v>0.43680555555555556</v>
      </c>
      <c r="E292" s="7">
        <f t="shared" si="47"/>
        <v>0.270833333333331</v>
      </c>
      <c r="F292" s="7">
        <f t="shared" si="48"/>
        <v>0.95833333333332</v>
      </c>
      <c r="G292" s="16">
        <f t="shared" si="43"/>
        <v>0.6874999999999891</v>
      </c>
      <c r="H292" s="8">
        <f t="shared" si="45"/>
        <v>0.43680555555555556</v>
      </c>
      <c r="I292" s="8">
        <f t="shared" si="46"/>
        <v>0</v>
      </c>
      <c r="J292" s="13">
        <f>IF(AND(A292&gt;=$M$24,A292&lt;=$M$25),24*(H292-'No DST'!G292),0)</f>
        <v>0</v>
      </c>
    </row>
    <row r="293" spans="1:10" ht="12.75">
      <c r="A293" s="6">
        <v>38278</v>
      </c>
      <c r="B293" s="7">
        <f>'Local settings'!B294</f>
        <v>0.31736111111111115</v>
      </c>
      <c r="C293" s="7">
        <f>'Local settings'!C294</f>
        <v>0.751388888888889</v>
      </c>
      <c r="D293" s="8">
        <f t="shared" si="44"/>
        <v>0.43402777777777785</v>
      </c>
      <c r="E293" s="7">
        <f t="shared" si="47"/>
        <v>0.270833333333331</v>
      </c>
      <c r="F293" s="7">
        <f t="shared" si="48"/>
        <v>0.95833333333332</v>
      </c>
      <c r="G293" s="16">
        <f t="shared" si="43"/>
        <v>0.6874999999999891</v>
      </c>
      <c r="H293" s="8">
        <f t="shared" si="45"/>
        <v>0.43402777777777785</v>
      </c>
      <c r="I293" s="8">
        <f t="shared" si="46"/>
        <v>0</v>
      </c>
      <c r="J293" s="13">
        <f>IF(AND(A293&gt;=$M$24,A293&lt;=$M$25),24*(H293-'No DST'!G293),0)</f>
        <v>0</v>
      </c>
    </row>
    <row r="294" spans="1:10" ht="12.75">
      <c r="A294" s="6">
        <v>38279</v>
      </c>
      <c r="B294" s="7">
        <f>'Local settings'!B295</f>
        <v>0.31805555555555554</v>
      </c>
      <c r="C294" s="7">
        <f>'Local settings'!C295</f>
        <v>0.7493055555555556</v>
      </c>
      <c r="D294" s="8">
        <f t="shared" si="44"/>
        <v>0.43125</v>
      </c>
      <c r="E294" s="7">
        <f t="shared" si="47"/>
        <v>0.270833333333331</v>
      </c>
      <c r="F294" s="7">
        <f t="shared" si="48"/>
        <v>0.95833333333332</v>
      </c>
      <c r="G294" s="16">
        <f t="shared" si="43"/>
        <v>0.6874999999999891</v>
      </c>
      <c r="H294" s="8">
        <f t="shared" si="45"/>
        <v>0.43125</v>
      </c>
      <c r="I294" s="8">
        <f t="shared" si="46"/>
        <v>0</v>
      </c>
      <c r="J294" s="13">
        <f>IF(AND(A294&gt;=$M$24,A294&lt;=$M$25),24*(H294-'No DST'!G294),0)</f>
        <v>0</v>
      </c>
    </row>
    <row r="295" spans="1:10" ht="12.75">
      <c r="A295" s="6">
        <v>38280</v>
      </c>
      <c r="B295" s="7">
        <f>'Local settings'!B296</f>
        <v>0.3194444444444445</v>
      </c>
      <c r="C295" s="7">
        <f>'Local settings'!C296</f>
        <v>0.7479166666666667</v>
      </c>
      <c r="D295" s="8">
        <f t="shared" si="44"/>
        <v>0.4284722222222222</v>
      </c>
      <c r="E295" s="7">
        <f t="shared" si="47"/>
        <v>0.270833333333331</v>
      </c>
      <c r="F295" s="7">
        <f t="shared" si="48"/>
        <v>0.95833333333332</v>
      </c>
      <c r="G295" s="16">
        <f t="shared" si="43"/>
        <v>0.6874999999999891</v>
      </c>
      <c r="H295" s="8">
        <f t="shared" si="45"/>
        <v>0.4284722222222222</v>
      </c>
      <c r="I295" s="8">
        <f t="shared" si="46"/>
        <v>0</v>
      </c>
      <c r="J295" s="13">
        <f>IF(AND(A295&gt;=$M$24,A295&lt;=$M$25),24*(H295-'No DST'!G295),0)</f>
        <v>0</v>
      </c>
    </row>
    <row r="296" spans="1:10" ht="12.75">
      <c r="A296" s="6">
        <v>38281</v>
      </c>
      <c r="B296" s="7">
        <f>'Local settings'!B297</f>
        <v>0.32083333333333336</v>
      </c>
      <c r="C296" s="7">
        <f>'Local settings'!C297</f>
        <v>0.7465277777777778</v>
      </c>
      <c r="D296" s="8">
        <f t="shared" si="44"/>
        <v>0.42569444444444443</v>
      </c>
      <c r="E296" s="7">
        <f t="shared" si="47"/>
        <v>0.270833333333331</v>
      </c>
      <c r="F296" s="7">
        <f t="shared" si="48"/>
        <v>0.95833333333332</v>
      </c>
      <c r="G296" s="16">
        <f t="shared" si="43"/>
        <v>0.6874999999999891</v>
      </c>
      <c r="H296" s="8">
        <f t="shared" si="45"/>
        <v>0.42569444444444443</v>
      </c>
      <c r="I296" s="8">
        <f t="shared" si="46"/>
        <v>0</v>
      </c>
      <c r="J296" s="13">
        <f>IF(AND(A296&gt;=$M$24,A296&lt;=$M$25),24*(H296-'No DST'!G296),0)</f>
        <v>0</v>
      </c>
    </row>
    <row r="297" spans="1:10" ht="12.75">
      <c r="A297" s="6">
        <v>38282</v>
      </c>
      <c r="B297" s="7">
        <f>'Local settings'!B298</f>
        <v>0.32222222222222224</v>
      </c>
      <c r="C297" s="7">
        <f>'Local settings'!C298</f>
        <v>0.7451388888888889</v>
      </c>
      <c r="D297" s="8">
        <f t="shared" si="44"/>
        <v>0.42291666666666666</v>
      </c>
      <c r="E297" s="7">
        <f t="shared" si="47"/>
        <v>0.270833333333331</v>
      </c>
      <c r="F297" s="7">
        <f t="shared" si="48"/>
        <v>0.95833333333332</v>
      </c>
      <c r="G297" s="16">
        <f t="shared" si="43"/>
        <v>0.6874999999999891</v>
      </c>
      <c r="H297" s="8">
        <f t="shared" si="45"/>
        <v>0.42291666666666666</v>
      </c>
      <c r="I297" s="8">
        <f t="shared" si="46"/>
        <v>0</v>
      </c>
      <c r="J297" s="13">
        <f>IF(AND(A297&gt;=$M$24,A297&lt;=$M$25),24*(H297-'No DST'!G297),0)</f>
        <v>0</v>
      </c>
    </row>
    <row r="298" spans="1:10" ht="12.75">
      <c r="A298" s="6">
        <v>38283</v>
      </c>
      <c r="B298" s="7">
        <f>'Local settings'!B299</f>
        <v>0.3236111111111111</v>
      </c>
      <c r="C298" s="7">
        <f>'Local settings'!C299</f>
        <v>0.74375</v>
      </c>
      <c r="D298" s="8">
        <f t="shared" si="44"/>
        <v>0.4201388888888889</v>
      </c>
      <c r="E298" s="7">
        <f t="shared" si="47"/>
        <v>0.270833333333331</v>
      </c>
      <c r="F298" s="7">
        <f t="shared" si="48"/>
        <v>0.95833333333332</v>
      </c>
      <c r="G298" s="16">
        <f t="shared" si="43"/>
        <v>0.6874999999999891</v>
      </c>
      <c r="H298" s="8">
        <f t="shared" si="45"/>
        <v>0.4201388888888889</v>
      </c>
      <c r="I298" s="8">
        <f t="shared" si="46"/>
        <v>0</v>
      </c>
      <c r="J298" s="13">
        <f>IF(AND(A298&gt;=$M$24,A298&lt;=$M$25),24*(H298-'No DST'!G298),0)</f>
        <v>0</v>
      </c>
    </row>
    <row r="299" spans="1:10" ht="12.75">
      <c r="A299" s="6">
        <v>38284</v>
      </c>
      <c r="B299" s="7">
        <f>'Local settings'!B300</f>
        <v>0.32430555555555557</v>
      </c>
      <c r="C299" s="7">
        <f>'Local settings'!C300</f>
        <v>0.7423611111111111</v>
      </c>
      <c r="D299" s="8">
        <f t="shared" si="44"/>
        <v>0.41805555555555557</v>
      </c>
      <c r="E299" s="7">
        <f t="shared" si="47"/>
        <v>0.270833333333331</v>
      </c>
      <c r="F299" s="7">
        <f t="shared" si="48"/>
        <v>0.95833333333332</v>
      </c>
      <c r="G299" s="16">
        <f t="shared" si="43"/>
        <v>0.6874999999999891</v>
      </c>
      <c r="H299" s="8">
        <f t="shared" si="45"/>
        <v>0.41805555555555557</v>
      </c>
      <c r="I299" s="8">
        <f t="shared" si="46"/>
        <v>0</v>
      </c>
      <c r="J299" s="13">
        <f>IF(AND(A299&gt;=$M$24,A299&lt;=$M$25),24*(H299-'No DST'!G299),0)</f>
        <v>0</v>
      </c>
    </row>
    <row r="300" spans="1:10" ht="12.75">
      <c r="A300" s="6">
        <v>38285</v>
      </c>
      <c r="B300" s="7">
        <f>'Local settings'!B301</f>
        <v>0.32569444444444445</v>
      </c>
      <c r="C300" s="7">
        <f>'Local settings'!C301</f>
        <v>0.7409722222222223</v>
      </c>
      <c r="D300" s="8">
        <f t="shared" si="44"/>
        <v>0.4152777777777778</v>
      </c>
      <c r="E300" s="7">
        <f t="shared" si="47"/>
        <v>0.270833333333331</v>
      </c>
      <c r="F300" s="7">
        <f t="shared" si="48"/>
        <v>0.95833333333332</v>
      </c>
      <c r="G300" s="16">
        <f t="shared" si="43"/>
        <v>0.6874999999999891</v>
      </c>
      <c r="H300" s="8">
        <f t="shared" si="45"/>
        <v>0.4152777777777778</v>
      </c>
      <c r="I300" s="8">
        <f t="shared" si="46"/>
        <v>0</v>
      </c>
      <c r="J300" s="13">
        <f>IF(AND(A300&gt;=$M$24,A300&lt;=$M$25),24*(H300-'No DST'!G300),0)</f>
        <v>0</v>
      </c>
    </row>
    <row r="301" spans="1:10" ht="12.75">
      <c r="A301" s="6">
        <v>38286</v>
      </c>
      <c r="B301" s="7">
        <f>'Local settings'!B302</f>
        <v>0.32708333333333334</v>
      </c>
      <c r="C301" s="7">
        <f>'Local settings'!C302</f>
        <v>0.7395833333333334</v>
      </c>
      <c r="D301" s="8">
        <f t="shared" si="44"/>
        <v>0.41250000000000003</v>
      </c>
      <c r="E301" s="7">
        <f t="shared" si="47"/>
        <v>0.270833333333331</v>
      </c>
      <c r="F301" s="7">
        <f t="shared" si="48"/>
        <v>0.95833333333332</v>
      </c>
      <c r="G301" s="16">
        <f t="shared" si="43"/>
        <v>0.6874999999999891</v>
      </c>
      <c r="H301" s="8">
        <f t="shared" si="45"/>
        <v>0.41250000000000003</v>
      </c>
      <c r="I301" s="8">
        <f t="shared" si="46"/>
        <v>0</v>
      </c>
      <c r="J301" s="13">
        <f>IF(AND(A301&gt;=$M$24,A301&lt;=$M$25),24*(H301-'No DST'!G301),0)</f>
        <v>0</v>
      </c>
    </row>
    <row r="302" spans="1:10" ht="12.75">
      <c r="A302" s="6">
        <v>38287</v>
      </c>
      <c r="B302" s="7">
        <f>'Local settings'!B303</f>
        <v>0.28680555555555554</v>
      </c>
      <c r="C302" s="7">
        <f>'Local settings'!C303</f>
        <v>0.6965277777777777</v>
      </c>
      <c r="D302" s="8">
        <f t="shared" si="44"/>
        <v>0.4097222222222222</v>
      </c>
      <c r="E302" s="7">
        <f t="shared" si="47"/>
        <v>0.270833333333331</v>
      </c>
      <c r="F302" s="7">
        <f t="shared" si="48"/>
        <v>0.95833333333332</v>
      </c>
      <c r="G302" s="16">
        <f t="shared" si="43"/>
        <v>0.6874999999999891</v>
      </c>
      <c r="H302" s="8">
        <f t="shared" si="45"/>
        <v>0.4097222222222222</v>
      </c>
      <c r="I302" s="8">
        <f t="shared" si="46"/>
        <v>0</v>
      </c>
      <c r="J302" s="13">
        <f>IF(AND(A302&gt;=$M$24,A302&lt;=$M$25),24*(H302-'No DST'!G302),0)</f>
        <v>0</v>
      </c>
    </row>
    <row r="303" spans="1:10" ht="12.75">
      <c r="A303" s="6">
        <v>38288</v>
      </c>
      <c r="B303" s="7">
        <f>'Local settings'!B304</f>
        <v>0.2881944444444445</v>
      </c>
      <c r="C303" s="7">
        <f>'Local settings'!C304</f>
        <v>0.6951388888888889</v>
      </c>
      <c r="D303" s="8">
        <f t="shared" si="44"/>
        <v>0.4069444444444444</v>
      </c>
      <c r="E303" s="7">
        <f t="shared" si="47"/>
        <v>0.270833333333331</v>
      </c>
      <c r="F303" s="7">
        <f t="shared" si="48"/>
        <v>0.95833333333332</v>
      </c>
      <c r="G303" s="16">
        <f t="shared" si="43"/>
        <v>0.6874999999999891</v>
      </c>
      <c r="H303" s="8">
        <f t="shared" si="45"/>
        <v>0.4069444444444444</v>
      </c>
      <c r="I303" s="8">
        <f t="shared" si="46"/>
        <v>0</v>
      </c>
      <c r="J303" s="13">
        <f>IF(AND(A303&gt;=$M$24,A303&lt;=$M$25),24*(H303-'No DST'!G303),0)</f>
        <v>0</v>
      </c>
    </row>
    <row r="304" spans="1:10" ht="12.75">
      <c r="A304" s="6">
        <v>38289</v>
      </c>
      <c r="B304" s="7">
        <f>'Local settings'!B305</f>
        <v>0.28958333333333336</v>
      </c>
      <c r="C304" s="7">
        <f>'Local settings'!C305</f>
        <v>0.69375</v>
      </c>
      <c r="D304" s="8">
        <f t="shared" si="44"/>
        <v>0.4041666666666666</v>
      </c>
      <c r="E304" s="7">
        <f t="shared" si="47"/>
        <v>0.270833333333331</v>
      </c>
      <c r="F304" s="7">
        <f t="shared" si="48"/>
        <v>0.95833333333332</v>
      </c>
      <c r="G304" s="16">
        <f t="shared" si="43"/>
        <v>0.6874999999999891</v>
      </c>
      <c r="H304" s="8">
        <f t="shared" si="45"/>
        <v>0.4041666666666666</v>
      </c>
      <c r="I304" s="8">
        <f t="shared" si="46"/>
        <v>0</v>
      </c>
      <c r="J304" s="13">
        <f>IF(AND(A304&gt;=$M$24,A304&lt;=$M$25),24*(H304-'No DST'!G304),0)</f>
        <v>0</v>
      </c>
    </row>
    <row r="305" spans="1:10" ht="12.75">
      <c r="A305" s="6">
        <v>38290</v>
      </c>
      <c r="B305" s="7">
        <f>'Local settings'!B306</f>
        <v>0.29097222222222224</v>
      </c>
      <c r="C305" s="7">
        <f>'Local settings'!C306</f>
        <v>0.6923611111111111</v>
      </c>
      <c r="D305" s="8">
        <f t="shared" si="44"/>
        <v>0.40138888888888885</v>
      </c>
      <c r="E305" s="7">
        <f t="shared" si="47"/>
        <v>0.270833333333331</v>
      </c>
      <c r="F305" s="7">
        <f t="shared" si="48"/>
        <v>0.95833333333332</v>
      </c>
      <c r="G305" s="16">
        <f t="shared" si="43"/>
        <v>0.6874999999999891</v>
      </c>
      <c r="H305" s="8">
        <f t="shared" si="45"/>
        <v>0.40138888888888885</v>
      </c>
      <c r="I305" s="8">
        <f t="shared" si="46"/>
        <v>0</v>
      </c>
      <c r="J305" s="13">
        <f>IF(AND(A305&gt;=$M$24,A305&lt;=$M$25),24*(H305-'No DST'!G305),0)</f>
        <v>0</v>
      </c>
    </row>
    <row r="306" spans="1:11" ht="12.75">
      <c r="A306" s="6">
        <v>38291</v>
      </c>
      <c r="B306" s="7">
        <f>'Local settings'!B307</f>
        <v>0.2916666666666667</v>
      </c>
      <c r="C306" s="7">
        <f>'Local settings'!C307</f>
        <v>0.6909722222222222</v>
      </c>
      <c r="D306" s="8">
        <f t="shared" si="44"/>
        <v>0.3993055555555555</v>
      </c>
      <c r="E306" s="7">
        <f t="shared" si="47"/>
        <v>0.270833333333331</v>
      </c>
      <c r="F306" s="7">
        <f t="shared" si="48"/>
        <v>0.95833333333332</v>
      </c>
      <c r="G306" s="16">
        <f t="shared" si="43"/>
        <v>0.6874999999999891</v>
      </c>
      <c r="H306" s="8">
        <f t="shared" si="45"/>
        <v>0.3993055555555555</v>
      </c>
      <c r="I306" s="8">
        <f t="shared" si="46"/>
        <v>0</v>
      </c>
      <c r="J306" s="13">
        <f>IF(AND(A306&gt;=$M$24,A306&lt;=$M$25),24*(H306-'No DST'!G306),0)</f>
        <v>0</v>
      </c>
      <c r="K306" s="8"/>
    </row>
    <row r="307" spans="1:10" ht="12.75">
      <c r="A307" s="6">
        <v>38292</v>
      </c>
      <c r="B307" s="7">
        <f>'Local settings'!B308</f>
        <v>0.29305555555555557</v>
      </c>
      <c r="C307" s="7">
        <f>'Local settings'!C308</f>
        <v>0.6895833333333333</v>
      </c>
      <c r="D307" s="8">
        <f t="shared" si="44"/>
        <v>0.39652777777777776</v>
      </c>
      <c r="E307" s="7">
        <f aca="true" t="shared" si="49" ref="E307:E336">$L$20</f>
        <v>0.270833333333331</v>
      </c>
      <c r="F307" s="7">
        <f aca="true" t="shared" si="50" ref="F307:F336">$M$20</f>
        <v>0.95833333333332</v>
      </c>
      <c r="G307" s="16">
        <f t="shared" si="43"/>
        <v>0.6874999999999891</v>
      </c>
      <c r="H307" s="8">
        <f t="shared" si="45"/>
        <v>0.39652777777777776</v>
      </c>
      <c r="I307" s="8">
        <f t="shared" si="46"/>
        <v>0</v>
      </c>
      <c r="J307" s="13">
        <f>IF(AND(A307&gt;=$M$24,A307&lt;=$M$25),24*(H307-'No DST'!G307),0)</f>
        <v>0</v>
      </c>
    </row>
    <row r="308" spans="1:10" ht="12.75">
      <c r="A308" s="6">
        <v>38293</v>
      </c>
      <c r="B308" s="7">
        <f>'Local settings'!B309</f>
        <v>0.29444444444444445</v>
      </c>
      <c r="C308" s="7">
        <f>'Local settings'!C309</f>
        <v>0.6881944444444444</v>
      </c>
      <c r="D308" s="8">
        <f t="shared" si="44"/>
        <v>0.39375</v>
      </c>
      <c r="E308" s="7">
        <f t="shared" si="49"/>
        <v>0.270833333333331</v>
      </c>
      <c r="F308" s="7">
        <f t="shared" si="50"/>
        <v>0.95833333333332</v>
      </c>
      <c r="G308" s="16">
        <f t="shared" si="43"/>
        <v>0.6874999999999891</v>
      </c>
      <c r="H308" s="8">
        <f t="shared" si="45"/>
        <v>0.39375</v>
      </c>
      <c r="I308" s="8">
        <f t="shared" si="46"/>
        <v>0</v>
      </c>
      <c r="J308" s="13">
        <f>IF(AND(A308&gt;=$M$24,A308&lt;=$M$25),24*(H308-'No DST'!G308),0)</f>
        <v>0</v>
      </c>
    </row>
    <row r="309" spans="1:10" ht="12.75">
      <c r="A309" s="6">
        <v>38294</v>
      </c>
      <c r="B309" s="7">
        <f>'Local settings'!B310</f>
        <v>0.29583333333333334</v>
      </c>
      <c r="C309" s="7">
        <f>'Local settings'!C310</f>
        <v>0.6868055555555556</v>
      </c>
      <c r="D309" s="8">
        <f t="shared" si="44"/>
        <v>0.3909722222222222</v>
      </c>
      <c r="E309" s="7">
        <f t="shared" si="49"/>
        <v>0.270833333333331</v>
      </c>
      <c r="F309" s="7">
        <f t="shared" si="50"/>
        <v>0.95833333333332</v>
      </c>
      <c r="G309" s="16">
        <f t="shared" si="43"/>
        <v>0.6874999999999891</v>
      </c>
      <c r="H309" s="8">
        <f t="shared" si="45"/>
        <v>0.3909722222222222</v>
      </c>
      <c r="I309" s="8">
        <f t="shared" si="46"/>
        <v>0</v>
      </c>
      <c r="J309" s="13">
        <f>IF(AND(A309&gt;=$M$24,A309&lt;=$M$25),24*(H309-'No DST'!G309),0)</f>
        <v>0</v>
      </c>
    </row>
    <row r="310" spans="1:10" ht="12.75">
      <c r="A310" s="6">
        <v>38295</v>
      </c>
      <c r="B310" s="7">
        <f>'Local settings'!B311</f>
        <v>0.2972222222222222</v>
      </c>
      <c r="C310" s="7">
        <f>'Local settings'!C311</f>
        <v>0.686111111111111</v>
      </c>
      <c r="D310" s="8">
        <f t="shared" si="44"/>
        <v>0.3888888888888888</v>
      </c>
      <c r="E310" s="7">
        <f t="shared" si="49"/>
        <v>0.270833333333331</v>
      </c>
      <c r="F310" s="7">
        <f t="shared" si="50"/>
        <v>0.95833333333332</v>
      </c>
      <c r="G310" s="16">
        <f t="shared" si="43"/>
        <v>0.6874999999999891</v>
      </c>
      <c r="H310" s="8">
        <f t="shared" si="45"/>
        <v>0.3888888888888888</v>
      </c>
      <c r="I310" s="8">
        <f t="shared" si="46"/>
        <v>0</v>
      </c>
      <c r="J310" s="13">
        <f>IF(AND(A310&gt;=$M$24,A310&lt;=$M$25),24*(H310-'No DST'!G310),0)</f>
        <v>0</v>
      </c>
    </row>
    <row r="311" spans="1:10" ht="12.75">
      <c r="A311" s="6">
        <v>38296</v>
      </c>
      <c r="B311" s="7">
        <f>'Local settings'!B312</f>
        <v>0.2986111111111111</v>
      </c>
      <c r="C311" s="7">
        <f>'Local settings'!C312</f>
        <v>0.6847222222222222</v>
      </c>
      <c r="D311" s="8">
        <f t="shared" si="44"/>
        <v>0.3861111111111111</v>
      </c>
      <c r="E311" s="7">
        <f t="shared" si="49"/>
        <v>0.270833333333331</v>
      </c>
      <c r="F311" s="7">
        <f t="shared" si="50"/>
        <v>0.95833333333332</v>
      </c>
      <c r="G311" s="16">
        <f t="shared" si="43"/>
        <v>0.6874999999999891</v>
      </c>
      <c r="H311" s="8">
        <f t="shared" si="45"/>
        <v>0.3861111111111111</v>
      </c>
      <c r="I311" s="8">
        <f t="shared" si="46"/>
        <v>0</v>
      </c>
      <c r="J311" s="13">
        <f>IF(AND(A311&gt;=$M$24,A311&lt;=$M$25),24*(H311-'No DST'!G311),0)</f>
        <v>0</v>
      </c>
    </row>
    <row r="312" spans="1:10" ht="12.75">
      <c r="A312" s="6">
        <v>38297</v>
      </c>
      <c r="B312" s="7">
        <f>'Local settings'!B313</f>
        <v>0.29930555555555555</v>
      </c>
      <c r="C312" s="7">
        <f>'Local settings'!C313</f>
        <v>0.6833333333333332</v>
      </c>
      <c r="D312" s="8">
        <f t="shared" si="44"/>
        <v>0.3840277777777777</v>
      </c>
      <c r="E312" s="7">
        <f t="shared" si="49"/>
        <v>0.270833333333331</v>
      </c>
      <c r="F312" s="7">
        <f t="shared" si="50"/>
        <v>0.95833333333332</v>
      </c>
      <c r="G312" s="16">
        <f t="shared" si="43"/>
        <v>0.6874999999999891</v>
      </c>
      <c r="H312" s="8">
        <f t="shared" si="45"/>
        <v>0.3840277777777777</v>
      </c>
      <c r="I312" s="8">
        <f t="shared" si="46"/>
        <v>0</v>
      </c>
      <c r="J312" s="13">
        <f>IF(AND(A312&gt;=$M$24,A312&lt;=$M$25),24*(H312-'No DST'!G312),0)</f>
        <v>0</v>
      </c>
    </row>
    <row r="313" spans="1:10" ht="12.75">
      <c r="A313" s="6">
        <v>38298</v>
      </c>
      <c r="B313" s="7">
        <f>'Local settings'!B314</f>
        <v>0.30069444444444443</v>
      </c>
      <c r="C313" s="7">
        <f>'Local settings'!C314</f>
        <v>0.6819444444444445</v>
      </c>
      <c r="D313" s="8">
        <f t="shared" si="44"/>
        <v>0.38125000000000003</v>
      </c>
      <c r="E313" s="7">
        <f t="shared" si="49"/>
        <v>0.270833333333331</v>
      </c>
      <c r="F313" s="7">
        <f t="shared" si="50"/>
        <v>0.95833333333332</v>
      </c>
      <c r="G313" s="16">
        <f t="shared" si="43"/>
        <v>0.6874999999999891</v>
      </c>
      <c r="H313" s="8">
        <f t="shared" si="45"/>
        <v>0.38125000000000003</v>
      </c>
      <c r="I313" s="8">
        <f t="shared" si="46"/>
        <v>0</v>
      </c>
      <c r="J313" s="13">
        <f>IF(AND(A313&gt;=$M$24,A313&lt;=$M$25),24*(H313-'No DST'!G313),0)</f>
        <v>0</v>
      </c>
    </row>
    <row r="314" spans="1:10" ht="12.75">
      <c r="A314" s="6">
        <v>38299</v>
      </c>
      <c r="B314" s="7">
        <f>'Local settings'!B315</f>
        <v>0.3020833333333333</v>
      </c>
      <c r="C314" s="7">
        <f>'Local settings'!C315</f>
        <v>0.68125</v>
      </c>
      <c r="D314" s="8">
        <f t="shared" si="44"/>
        <v>0.3791666666666667</v>
      </c>
      <c r="E314" s="7">
        <f t="shared" si="49"/>
        <v>0.270833333333331</v>
      </c>
      <c r="F314" s="7">
        <f t="shared" si="50"/>
        <v>0.95833333333332</v>
      </c>
      <c r="G314" s="16">
        <f t="shared" si="43"/>
        <v>0.6874999999999891</v>
      </c>
      <c r="H314" s="8">
        <f t="shared" si="45"/>
        <v>0.3791666666666667</v>
      </c>
      <c r="I314" s="8">
        <f t="shared" si="46"/>
        <v>0</v>
      </c>
      <c r="J314" s="13">
        <f>IF(AND(A314&gt;=$M$24,A314&lt;=$M$25),24*(H314-'No DST'!G314),0)</f>
        <v>0</v>
      </c>
    </row>
    <row r="315" spans="1:10" ht="12.75">
      <c r="A315" s="6">
        <v>38300</v>
      </c>
      <c r="B315" s="7">
        <f>'Local settings'!B316</f>
        <v>0.3034722222222222</v>
      </c>
      <c r="C315" s="7">
        <f>'Local settings'!C316</f>
        <v>0.6798611111111111</v>
      </c>
      <c r="D315" s="8">
        <f t="shared" si="44"/>
        <v>0.37638888888888894</v>
      </c>
      <c r="E315" s="7">
        <f t="shared" si="49"/>
        <v>0.270833333333331</v>
      </c>
      <c r="F315" s="7">
        <f t="shared" si="50"/>
        <v>0.95833333333332</v>
      </c>
      <c r="G315" s="16">
        <f t="shared" si="43"/>
        <v>0.6874999999999891</v>
      </c>
      <c r="H315" s="8">
        <f t="shared" si="45"/>
        <v>0.37638888888888894</v>
      </c>
      <c r="I315" s="8">
        <f t="shared" si="46"/>
        <v>0</v>
      </c>
      <c r="J315" s="13">
        <f>IF(AND(A315&gt;=$M$24,A315&lt;=$M$25),24*(H315-'No DST'!G315),0)</f>
        <v>0</v>
      </c>
    </row>
    <row r="316" spans="1:10" ht="12.75">
      <c r="A316" s="6">
        <v>38301</v>
      </c>
      <c r="B316" s="7">
        <f>'Local settings'!B317</f>
        <v>0.3048611111111111</v>
      </c>
      <c r="C316" s="7">
        <f>'Local settings'!C317</f>
        <v>0.6784722222222223</v>
      </c>
      <c r="D316" s="8">
        <f t="shared" si="44"/>
        <v>0.37361111111111117</v>
      </c>
      <c r="E316" s="7">
        <f t="shared" si="49"/>
        <v>0.270833333333331</v>
      </c>
      <c r="F316" s="7">
        <f t="shared" si="50"/>
        <v>0.95833333333332</v>
      </c>
      <c r="G316" s="16">
        <f aca="true" t="shared" si="51" ref="G316:G367">IF(F316-E316&lt;0,1+F316-E316,F316-E316)</f>
        <v>0.6874999999999891</v>
      </c>
      <c r="H316" s="8">
        <f t="shared" si="45"/>
        <v>0.37361111111111117</v>
      </c>
      <c r="I316" s="8">
        <f t="shared" si="46"/>
        <v>0</v>
      </c>
      <c r="J316" s="13">
        <f>IF(AND(A316&gt;=$M$24,A316&lt;=$M$25),24*(H316-'No DST'!G316),0)</f>
        <v>0</v>
      </c>
    </row>
    <row r="317" spans="1:10" ht="12.75">
      <c r="A317" s="6">
        <v>38302</v>
      </c>
      <c r="B317" s="7">
        <f>'Local settings'!B318</f>
        <v>0.30625</v>
      </c>
      <c r="C317" s="7">
        <f>'Local settings'!C318</f>
        <v>0.6777777777777777</v>
      </c>
      <c r="D317" s="8">
        <f t="shared" si="44"/>
        <v>0.3715277777777777</v>
      </c>
      <c r="E317" s="7">
        <f t="shared" si="49"/>
        <v>0.270833333333331</v>
      </c>
      <c r="F317" s="7">
        <f t="shared" si="50"/>
        <v>0.95833333333332</v>
      </c>
      <c r="G317" s="16">
        <f t="shared" si="51"/>
        <v>0.6874999999999891</v>
      </c>
      <c r="H317" s="8">
        <f t="shared" si="45"/>
        <v>0.3715277777777777</v>
      </c>
      <c r="I317" s="8">
        <f t="shared" si="46"/>
        <v>0</v>
      </c>
      <c r="J317" s="13">
        <f>IF(AND(A317&gt;=$M$24,A317&lt;=$M$25),24*(H317-'No DST'!G317),0)</f>
        <v>0</v>
      </c>
    </row>
    <row r="318" spans="1:10" ht="12.75">
      <c r="A318" s="6">
        <v>38303</v>
      </c>
      <c r="B318" s="7">
        <f>'Local settings'!B319</f>
        <v>0.3069444444444444</v>
      </c>
      <c r="C318" s="7">
        <f>'Local settings'!C319</f>
        <v>0.6763888888888889</v>
      </c>
      <c r="D318" s="8">
        <f t="shared" si="44"/>
        <v>0.3694444444444445</v>
      </c>
      <c r="E318" s="7">
        <f t="shared" si="49"/>
        <v>0.270833333333331</v>
      </c>
      <c r="F318" s="7">
        <f t="shared" si="50"/>
        <v>0.95833333333332</v>
      </c>
      <c r="G318" s="16">
        <f t="shared" si="51"/>
        <v>0.6874999999999891</v>
      </c>
      <c r="H318" s="8">
        <f t="shared" si="45"/>
        <v>0.3694444444444445</v>
      </c>
      <c r="I318" s="8">
        <f t="shared" si="46"/>
        <v>0</v>
      </c>
      <c r="J318" s="13">
        <f>IF(AND(A318&gt;=$M$24,A318&lt;=$M$25),24*(H318-'No DST'!G318),0)</f>
        <v>0</v>
      </c>
    </row>
    <row r="319" spans="1:10" ht="12.75">
      <c r="A319" s="6">
        <v>38304</v>
      </c>
      <c r="B319" s="7">
        <f>'Local settings'!B320</f>
        <v>0.30833333333333335</v>
      </c>
      <c r="C319" s="7">
        <f>'Local settings'!C320</f>
        <v>0.6756944444444444</v>
      </c>
      <c r="D319" s="8">
        <f t="shared" si="44"/>
        <v>0.367361111111111</v>
      </c>
      <c r="E319" s="7">
        <f t="shared" si="49"/>
        <v>0.270833333333331</v>
      </c>
      <c r="F319" s="7">
        <f t="shared" si="50"/>
        <v>0.95833333333332</v>
      </c>
      <c r="G319" s="16">
        <f t="shared" si="51"/>
        <v>0.6874999999999891</v>
      </c>
      <c r="H319" s="8">
        <f t="shared" si="45"/>
        <v>0.367361111111111</v>
      </c>
      <c r="I319" s="8">
        <f t="shared" si="46"/>
        <v>0</v>
      </c>
      <c r="J319" s="13">
        <f>IF(AND(A319&gt;=$M$24,A319&lt;=$M$25),24*(H319-'No DST'!G319),0)</f>
        <v>0</v>
      </c>
    </row>
    <row r="320" spans="1:10" ht="12.75">
      <c r="A320" s="6">
        <v>38305</v>
      </c>
      <c r="B320" s="7">
        <f>'Local settings'!B321</f>
        <v>0.30972222222222223</v>
      </c>
      <c r="C320" s="7">
        <f>'Local settings'!C321</f>
        <v>0.6743055555555556</v>
      </c>
      <c r="D320" s="8">
        <f t="shared" si="44"/>
        <v>0.36458333333333337</v>
      </c>
      <c r="E320" s="7">
        <f t="shared" si="49"/>
        <v>0.270833333333331</v>
      </c>
      <c r="F320" s="7">
        <f t="shared" si="50"/>
        <v>0.95833333333332</v>
      </c>
      <c r="G320" s="16">
        <f t="shared" si="51"/>
        <v>0.6874999999999891</v>
      </c>
      <c r="H320" s="8">
        <f t="shared" si="45"/>
        <v>0.36458333333333337</v>
      </c>
      <c r="I320" s="8">
        <f t="shared" si="46"/>
        <v>0</v>
      </c>
      <c r="J320" s="13">
        <f>IF(AND(A320&gt;=$M$24,A320&lt;=$M$25),24*(H320-'No DST'!G320),0)</f>
        <v>0</v>
      </c>
    </row>
    <row r="321" spans="1:10" ht="12.75">
      <c r="A321" s="6">
        <v>38306</v>
      </c>
      <c r="B321" s="7">
        <f>'Local settings'!B322</f>
        <v>0.3111111111111111</v>
      </c>
      <c r="C321" s="7">
        <f>'Local settings'!C322</f>
        <v>0.6736111111111112</v>
      </c>
      <c r="D321" s="8">
        <f t="shared" si="44"/>
        <v>0.36250000000000004</v>
      </c>
      <c r="E321" s="7">
        <f t="shared" si="49"/>
        <v>0.270833333333331</v>
      </c>
      <c r="F321" s="7">
        <f t="shared" si="50"/>
        <v>0.95833333333332</v>
      </c>
      <c r="G321" s="16">
        <f t="shared" si="51"/>
        <v>0.6874999999999891</v>
      </c>
      <c r="H321" s="8">
        <f t="shared" si="45"/>
        <v>0.36250000000000004</v>
      </c>
      <c r="I321" s="8">
        <f t="shared" si="46"/>
        <v>0</v>
      </c>
      <c r="J321" s="13">
        <f>IF(AND(A321&gt;=$M$24,A321&lt;=$M$25),24*(H321-'No DST'!G321),0)</f>
        <v>0</v>
      </c>
    </row>
    <row r="322" spans="1:10" ht="12.75">
      <c r="A322" s="6">
        <v>38307</v>
      </c>
      <c r="B322" s="7">
        <f>'Local settings'!B323</f>
        <v>0.3125</v>
      </c>
      <c r="C322" s="7">
        <f>'Local settings'!C323</f>
        <v>0.6729166666666666</v>
      </c>
      <c r="D322" s="8">
        <f t="shared" si="44"/>
        <v>0.3604166666666666</v>
      </c>
      <c r="E322" s="7">
        <f t="shared" si="49"/>
        <v>0.270833333333331</v>
      </c>
      <c r="F322" s="7">
        <f t="shared" si="50"/>
        <v>0.95833333333332</v>
      </c>
      <c r="G322" s="16">
        <f t="shared" si="51"/>
        <v>0.6874999999999891</v>
      </c>
      <c r="H322" s="8">
        <f t="shared" si="45"/>
        <v>0.3604166666666666</v>
      </c>
      <c r="I322" s="8">
        <f t="shared" si="46"/>
        <v>0</v>
      </c>
      <c r="J322" s="13">
        <f>IF(AND(A322&gt;=$M$24,A322&lt;=$M$25),24*(H322-'No DST'!G322),0)</f>
        <v>0</v>
      </c>
    </row>
    <row r="323" spans="1:10" ht="12.75">
      <c r="A323" s="6">
        <v>38308</v>
      </c>
      <c r="B323" s="7">
        <f>'Local settings'!B324</f>
        <v>0.31319444444444444</v>
      </c>
      <c r="C323" s="7">
        <f>'Local settings'!C324</f>
        <v>0.6715277777777778</v>
      </c>
      <c r="D323" s="8">
        <f aca="true" t="shared" si="52" ref="D323:D367">(C323-B323)</f>
        <v>0.3583333333333334</v>
      </c>
      <c r="E323" s="7">
        <f t="shared" si="49"/>
        <v>0.270833333333331</v>
      </c>
      <c r="F323" s="7">
        <f t="shared" si="50"/>
        <v>0.95833333333332</v>
      </c>
      <c r="G323" s="16">
        <f t="shared" si="51"/>
        <v>0.6874999999999891</v>
      </c>
      <c r="H323" s="8">
        <f aca="true" t="shared" si="53" ref="H323:H367">IF(E323&lt;B323,IF(F323&lt;B323,IF(F323&lt;E323,D323,0),IF(F323&lt;C323,F323-B323,D323)),IF(E323&lt;C323,IF(F323&lt;B323,C323-E323,IF(F323&lt;C323,IF(F323&lt;E323,F323-B323+C323-E323,F323-E323),C323-E323)),IF(F323&lt;B323,0,IF(F323&lt;C323,F323-B323,IF(F323&lt;E323,D323,0)))))</f>
        <v>0.3583333333333334</v>
      </c>
      <c r="I323" s="8">
        <f aca="true" t="shared" si="54" ref="I323:I367">D323-H323</f>
        <v>0</v>
      </c>
      <c r="J323" s="13">
        <f>IF(AND(A323&gt;=$M$24,A323&lt;=$M$25),24*(H323-'No DST'!G323),0)</f>
        <v>0</v>
      </c>
    </row>
    <row r="324" spans="1:10" ht="12.75">
      <c r="A324" s="6">
        <v>38309</v>
      </c>
      <c r="B324" s="7">
        <f>'Local settings'!B325</f>
        <v>0.3145833333333333</v>
      </c>
      <c r="C324" s="7">
        <f>'Local settings'!C325</f>
        <v>0.6708333333333334</v>
      </c>
      <c r="D324" s="8">
        <f t="shared" si="52"/>
        <v>0.35625000000000007</v>
      </c>
      <c r="E324" s="7">
        <f t="shared" si="49"/>
        <v>0.270833333333331</v>
      </c>
      <c r="F324" s="7">
        <f t="shared" si="50"/>
        <v>0.95833333333332</v>
      </c>
      <c r="G324" s="16">
        <f t="shared" si="51"/>
        <v>0.6874999999999891</v>
      </c>
      <c r="H324" s="8">
        <f t="shared" si="53"/>
        <v>0.35625000000000007</v>
      </c>
      <c r="I324" s="8">
        <f t="shared" si="54"/>
        <v>0</v>
      </c>
      <c r="J324" s="13">
        <f>IF(AND(A324&gt;=$M$24,A324&lt;=$M$25),24*(H324-'No DST'!G324),0)</f>
        <v>0</v>
      </c>
    </row>
    <row r="325" spans="1:10" ht="12.75">
      <c r="A325" s="6">
        <v>38310</v>
      </c>
      <c r="B325" s="7">
        <f>'Local settings'!B326</f>
        <v>0.3159722222222222</v>
      </c>
      <c r="C325" s="7">
        <f>'Local settings'!C326</f>
        <v>0.6701388888888888</v>
      </c>
      <c r="D325" s="8">
        <f t="shared" si="52"/>
        <v>0.35416666666666663</v>
      </c>
      <c r="E325" s="7">
        <f t="shared" si="49"/>
        <v>0.270833333333331</v>
      </c>
      <c r="F325" s="7">
        <f t="shared" si="50"/>
        <v>0.95833333333332</v>
      </c>
      <c r="G325" s="16">
        <f t="shared" si="51"/>
        <v>0.6874999999999891</v>
      </c>
      <c r="H325" s="8">
        <f t="shared" si="53"/>
        <v>0.35416666666666663</v>
      </c>
      <c r="I325" s="8">
        <f t="shared" si="54"/>
        <v>0</v>
      </c>
      <c r="J325" s="13">
        <f>IF(AND(A325&gt;=$M$24,A325&lt;=$M$25),24*(H325-'No DST'!G325),0)</f>
        <v>0</v>
      </c>
    </row>
    <row r="326" spans="1:10" ht="12.75">
      <c r="A326" s="6">
        <v>38311</v>
      </c>
      <c r="B326" s="7">
        <f>'Local settings'!B327</f>
        <v>0.31736111111111115</v>
      </c>
      <c r="C326" s="7">
        <f>'Local settings'!C327</f>
        <v>0.66875</v>
      </c>
      <c r="D326" s="8">
        <f t="shared" si="52"/>
        <v>0.3513888888888888</v>
      </c>
      <c r="E326" s="7">
        <f t="shared" si="49"/>
        <v>0.270833333333331</v>
      </c>
      <c r="F326" s="7">
        <f t="shared" si="50"/>
        <v>0.95833333333332</v>
      </c>
      <c r="G326" s="16">
        <f t="shared" si="51"/>
        <v>0.6874999999999891</v>
      </c>
      <c r="H326" s="8">
        <f t="shared" si="53"/>
        <v>0.3513888888888888</v>
      </c>
      <c r="I326" s="8">
        <f t="shared" si="54"/>
        <v>0</v>
      </c>
      <c r="J326" s="13">
        <f>IF(AND(A326&gt;=$M$24,A326&lt;=$M$25),24*(H326-'No DST'!G326),0)</f>
        <v>0</v>
      </c>
    </row>
    <row r="327" spans="1:10" ht="12.75">
      <c r="A327" s="6">
        <v>38312</v>
      </c>
      <c r="B327" s="7">
        <f>'Local settings'!B328</f>
        <v>0.31805555555555554</v>
      </c>
      <c r="C327" s="7">
        <f>'Local settings'!C328</f>
        <v>0.6680555555555556</v>
      </c>
      <c r="D327" s="8">
        <f t="shared" si="52"/>
        <v>0.3500000000000001</v>
      </c>
      <c r="E327" s="7">
        <f t="shared" si="49"/>
        <v>0.270833333333331</v>
      </c>
      <c r="F327" s="7">
        <f t="shared" si="50"/>
        <v>0.95833333333332</v>
      </c>
      <c r="G327" s="16">
        <f t="shared" si="51"/>
        <v>0.6874999999999891</v>
      </c>
      <c r="H327" s="8">
        <f t="shared" si="53"/>
        <v>0.3500000000000001</v>
      </c>
      <c r="I327" s="8">
        <f t="shared" si="54"/>
        <v>0</v>
      </c>
      <c r="J327" s="13">
        <f>IF(AND(A327&gt;=$M$24,A327&lt;=$M$25),24*(H327-'No DST'!G327),0)</f>
        <v>0</v>
      </c>
    </row>
    <row r="328" spans="1:10" ht="12.75">
      <c r="A328" s="6">
        <v>38313</v>
      </c>
      <c r="B328" s="7">
        <f>'Local settings'!B329</f>
        <v>0.3194444444444445</v>
      </c>
      <c r="C328" s="7">
        <f>'Local settings'!C329</f>
        <v>0.6673611111111111</v>
      </c>
      <c r="D328" s="8">
        <f t="shared" si="52"/>
        <v>0.3479166666666666</v>
      </c>
      <c r="E328" s="7">
        <f t="shared" si="49"/>
        <v>0.270833333333331</v>
      </c>
      <c r="F328" s="7">
        <f t="shared" si="50"/>
        <v>0.95833333333332</v>
      </c>
      <c r="G328" s="16">
        <f t="shared" si="51"/>
        <v>0.6874999999999891</v>
      </c>
      <c r="H328" s="8">
        <f t="shared" si="53"/>
        <v>0.3479166666666666</v>
      </c>
      <c r="I328" s="8">
        <f t="shared" si="54"/>
        <v>0</v>
      </c>
      <c r="J328" s="13">
        <f>IF(AND(A328&gt;=$M$24,A328&lt;=$M$25),24*(H328-'No DST'!G328),0)</f>
        <v>0</v>
      </c>
    </row>
    <row r="329" spans="1:10" ht="12.75">
      <c r="A329" s="6">
        <v>38314</v>
      </c>
      <c r="B329" s="7">
        <f>'Local settings'!B330</f>
        <v>0.32083333333333336</v>
      </c>
      <c r="C329" s="7">
        <f>'Local settings'!C330</f>
        <v>0.6666666666666666</v>
      </c>
      <c r="D329" s="8">
        <f t="shared" si="52"/>
        <v>0.34583333333333327</v>
      </c>
      <c r="E329" s="7">
        <f t="shared" si="49"/>
        <v>0.270833333333331</v>
      </c>
      <c r="F329" s="7">
        <f t="shared" si="50"/>
        <v>0.95833333333332</v>
      </c>
      <c r="G329" s="16">
        <f t="shared" si="51"/>
        <v>0.6874999999999891</v>
      </c>
      <c r="H329" s="8">
        <f t="shared" si="53"/>
        <v>0.34583333333333327</v>
      </c>
      <c r="I329" s="8">
        <f t="shared" si="54"/>
        <v>0</v>
      </c>
      <c r="J329" s="13">
        <f>IF(AND(A329&gt;=$M$24,A329&lt;=$M$25),24*(H329-'No DST'!G329),0)</f>
        <v>0</v>
      </c>
    </row>
    <row r="330" spans="1:10" ht="12.75">
      <c r="A330" s="6">
        <v>38315</v>
      </c>
      <c r="B330" s="7">
        <f>'Local settings'!B331</f>
        <v>0.3215277777777778</v>
      </c>
      <c r="C330" s="7">
        <f>'Local settings'!C331</f>
        <v>0.6659722222222222</v>
      </c>
      <c r="D330" s="8">
        <f t="shared" si="52"/>
        <v>0.3444444444444444</v>
      </c>
      <c r="E330" s="7">
        <f t="shared" si="49"/>
        <v>0.270833333333331</v>
      </c>
      <c r="F330" s="7">
        <f t="shared" si="50"/>
        <v>0.95833333333332</v>
      </c>
      <c r="G330" s="16">
        <f t="shared" si="51"/>
        <v>0.6874999999999891</v>
      </c>
      <c r="H330" s="8">
        <f t="shared" si="53"/>
        <v>0.3444444444444444</v>
      </c>
      <c r="I330" s="8">
        <f t="shared" si="54"/>
        <v>0</v>
      </c>
      <c r="J330" s="13">
        <f>IF(AND(A330&gt;=$M$24,A330&lt;=$M$25),24*(H330-'No DST'!G330),0)</f>
        <v>0</v>
      </c>
    </row>
    <row r="331" spans="1:10" ht="12.75">
      <c r="A331" s="6">
        <v>38316</v>
      </c>
      <c r="B331" s="7">
        <f>'Local settings'!B332</f>
        <v>0.3229166666666667</v>
      </c>
      <c r="C331" s="7">
        <f>'Local settings'!C332</f>
        <v>0.6652777777777777</v>
      </c>
      <c r="D331" s="8">
        <f t="shared" si="52"/>
        <v>0.34236111111111106</v>
      </c>
      <c r="E331" s="7">
        <f t="shared" si="49"/>
        <v>0.270833333333331</v>
      </c>
      <c r="F331" s="7">
        <f t="shared" si="50"/>
        <v>0.95833333333332</v>
      </c>
      <c r="G331" s="16">
        <f t="shared" si="51"/>
        <v>0.6874999999999891</v>
      </c>
      <c r="H331" s="8">
        <f t="shared" si="53"/>
        <v>0.34236111111111106</v>
      </c>
      <c r="I331" s="8">
        <f t="shared" si="54"/>
        <v>0</v>
      </c>
      <c r="J331" s="13">
        <f>IF(AND(A331&gt;=$M$24,A331&lt;=$M$25),24*(H331-'No DST'!G331),0)</f>
        <v>0</v>
      </c>
    </row>
    <row r="332" spans="1:10" ht="12.75">
      <c r="A332" s="6">
        <v>38317</v>
      </c>
      <c r="B332" s="7">
        <f>'Local settings'!B333</f>
        <v>0.3236111111111111</v>
      </c>
      <c r="C332" s="7">
        <f>'Local settings'!C333</f>
        <v>0.6645833333333333</v>
      </c>
      <c r="D332" s="8">
        <f t="shared" si="52"/>
        <v>0.3409722222222222</v>
      </c>
      <c r="E332" s="7">
        <f t="shared" si="49"/>
        <v>0.270833333333331</v>
      </c>
      <c r="F332" s="7">
        <f t="shared" si="50"/>
        <v>0.95833333333332</v>
      </c>
      <c r="G332" s="16">
        <f t="shared" si="51"/>
        <v>0.6874999999999891</v>
      </c>
      <c r="H332" s="8">
        <f t="shared" si="53"/>
        <v>0.3409722222222222</v>
      </c>
      <c r="I332" s="8">
        <f t="shared" si="54"/>
        <v>0</v>
      </c>
      <c r="J332" s="13">
        <f>IF(AND(A332&gt;=$M$24,A332&lt;=$M$25),24*(H332-'No DST'!G332),0)</f>
        <v>0</v>
      </c>
    </row>
    <row r="333" spans="1:10" ht="12.75">
      <c r="A333" s="6">
        <v>38318</v>
      </c>
      <c r="B333" s="7">
        <f>'Local settings'!B334</f>
        <v>0.325</v>
      </c>
      <c r="C333" s="7">
        <f>'Local settings'!C334</f>
        <v>0.6638888888888889</v>
      </c>
      <c r="D333" s="8">
        <f t="shared" si="52"/>
        <v>0.33888888888888885</v>
      </c>
      <c r="E333" s="7">
        <f t="shared" si="49"/>
        <v>0.270833333333331</v>
      </c>
      <c r="F333" s="7">
        <f t="shared" si="50"/>
        <v>0.95833333333332</v>
      </c>
      <c r="G333" s="16">
        <f t="shared" si="51"/>
        <v>0.6874999999999891</v>
      </c>
      <c r="H333" s="8">
        <f t="shared" si="53"/>
        <v>0.33888888888888885</v>
      </c>
      <c r="I333" s="8">
        <f t="shared" si="54"/>
        <v>0</v>
      </c>
      <c r="J333" s="13">
        <f>IF(AND(A333&gt;=$M$24,A333&lt;=$M$25),24*(H333-'No DST'!G333),0)</f>
        <v>0</v>
      </c>
    </row>
    <row r="334" spans="1:10" ht="12.75">
      <c r="A334" s="6">
        <v>38319</v>
      </c>
      <c r="B334" s="7">
        <f>'Local settings'!B335</f>
        <v>0.3263888888888889</v>
      </c>
      <c r="C334" s="7">
        <f>'Local settings'!C335</f>
        <v>0.6631944444444444</v>
      </c>
      <c r="D334" s="8">
        <f t="shared" si="52"/>
        <v>0.3368055555555555</v>
      </c>
      <c r="E334" s="7">
        <f t="shared" si="49"/>
        <v>0.270833333333331</v>
      </c>
      <c r="F334" s="7">
        <f t="shared" si="50"/>
        <v>0.95833333333332</v>
      </c>
      <c r="G334" s="16">
        <f t="shared" si="51"/>
        <v>0.6874999999999891</v>
      </c>
      <c r="H334" s="8">
        <f t="shared" si="53"/>
        <v>0.3368055555555555</v>
      </c>
      <c r="I334" s="8">
        <f t="shared" si="54"/>
        <v>0</v>
      </c>
      <c r="J334" s="13">
        <f>IF(AND(A334&gt;=$M$24,A334&lt;=$M$25),24*(H334-'No DST'!G334),0)</f>
        <v>0</v>
      </c>
    </row>
    <row r="335" spans="1:10" ht="12.75">
      <c r="A335" s="6">
        <v>38320</v>
      </c>
      <c r="B335" s="7">
        <f>'Local settings'!B336</f>
        <v>0.32708333333333334</v>
      </c>
      <c r="C335" s="7">
        <f>'Local settings'!C336</f>
        <v>0.6631944444444444</v>
      </c>
      <c r="D335" s="8">
        <f t="shared" si="52"/>
        <v>0.3361111111111111</v>
      </c>
      <c r="E335" s="7">
        <f t="shared" si="49"/>
        <v>0.270833333333331</v>
      </c>
      <c r="F335" s="7">
        <f t="shared" si="50"/>
        <v>0.95833333333332</v>
      </c>
      <c r="G335" s="16">
        <f t="shared" si="51"/>
        <v>0.6874999999999891</v>
      </c>
      <c r="H335" s="8">
        <f t="shared" si="53"/>
        <v>0.3361111111111111</v>
      </c>
      <c r="I335" s="8">
        <f t="shared" si="54"/>
        <v>0</v>
      </c>
      <c r="J335" s="13">
        <f>IF(AND(A335&gt;=$M$24,A335&lt;=$M$25),24*(H335-'No DST'!G335),0)</f>
        <v>0</v>
      </c>
    </row>
    <row r="336" spans="1:11" ht="12.75">
      <c r="A336" s="6">
        <v>38321</v>
      </c>
      <c r="B336" s="7">
        <f>'Local settings'!B337</f>
        <v>0.3284722222222222</v>
      </c>
      <c r="C336" s="7">
        <f>'Local settings'!C337</f>
        <v>0.6625</v>
      </c>
      <c r="D336" s="8">
        <f t="shared" si="52"/>
        <v>0.33402777777777776</v>
      </c>
      <c r="E336" s="7">
        <f t="shared" si="49"/>
        <v>0.270833333333331</v>
      </c>
      <c r="F336" s="7">
        <f t="shared" si="50"/>
        <v>0.95833333333332</v>
      </c>
      <c r="G336" s="16">
        <f t="shared" si="51"/>
        <v>0.6874999999999891</v>
      </c>
      <c r="H336" s="8">
        <f t="shared" si="53"/>
        <v>0.33402777777777776</v>
      </c>
      <c r="I336" s="8">
        <f t="shared" si="54"/>
        <v>0</v>
      </c>
      <c r="J336" s="13">
        <f>IF(AND(A336&gt;=$M$24,A336&lt;=$M$25),24*(H336-'No DST'!G336),0)</f>
        <v>0</v>
      </c>
      <c r="K336" s="8"/>
    </row>
    <row r="337" spans="1:10" ht="12.75">
      <c r="A337" s="6">
        <v>38322</v>
      </c>
      <c r="B337" s="7">
        <f>'Local settings'!B338</f>
        <v>0.32916666666666666</v>
      </c>
      <c r="C337" s="7">
        <f>'Local settings'!C338</f>
        <v>0.6618055555555555</v>
      </c>
      <c r="D337" s="8">
        <f t="shared" si="52"/>
        <v>0.3326388888888889</v>
      </c>
      <c r="E337" s="7">
        <f>$L$21</f>
        <v>0.270833333333331</v>
      </c>
      <c r="F337" s="7">
        <f>$M$21</f>
        <v>0.95833333333332</v>
      </c>
      <c r="G337" s="16">
        <f t="shared" si="51"/>
        <v>0.6874999999999891</v>
      </c>
      <c r="H337" s="8">
        <f t="shared" si="53"/>
        <v>0.3326388888888889</v>
      </c>
      <c r="I337" s="8">
        <f t="shared" si="54"/>
        <v>0</v>
      </c>
      <c r="J337" s="13">
        <f>IF(AND(A337&gt;=$M$24,A337&lt;=$M$25),24*(H337-'No DST'!G337),0)</f>
        <v>0</v>
      </c>
    </row>
    <row r="338" spans="1:10" ht="12.75">
      <c r="A338" s="6">
        <v>38323</v>
      </c>
      <c r="B338" s="7">
        <f>'Local settings'!B339</f>
        <v>0.3298611111111111</v>
      </c>
      <c r="C338" s="7">
        <f>'Local settings'!C339</f>
        <v>0.6618055555555555</v>
      </c>
      <c r="D338" s="8">
        <f t="shared" si="52"/>
        <v>0.33194444444444443</v>
      </c>
      <c r="E338" s="7">
        <f aca="true" t="shared" si="55" ref="E338:E367">$L$21</f>
        <v>0.270833333333331</v>
      </c>
      <c r="F338" s="7">
        <f aca="true" t="shared" si="56" ref="F338:F367">$M$21</f>
        <v>0.95833333333332</v>
      </c>
      <c r="G338" s="16">
        <f t="shared" si="51"/>
        <v>0.6874999999999891</v>
      </c>
      <c r="H338" s="8">
        <f t="shared" si="53"/>
        <v>0.33194444444444443</v>
      </c>
      <c r="I338" s="8">
        <f t="shared" si="54"/>
        <v>0</v>
      </c>
      <c r="J338" s="13">
        <f>IF(AND(A338&gt;=$M$24,A338&lt;=$M$25),24*(H338-'No DST'!G338),0)</f>
        <v>0</v>
      </c>
    </row>
    <row r="339" spans="1:10" ht="12.75">
      <c r="A339" s="6">
        <v>38324</v>
      </c>
      <c r="B339" s="7">
        <f>'Local settings'!B340</f>
        <v>0.33125</v>
      </c>
      <c r="C339" s="7">
        <f>'Local settings'!C340</f>
        <v>0.6611111111111111</v>
      </c>
      <c r="D339" s="8">
        <f t="shared" si="52"/>
        <v>0.3298611111111111</v>
      </c>
      <c r="E339" s="7">
        <f t="shared" si="55"/>
        <v>0.270833333333331</v>
      </c>
      <c r="F339" s="7">
        <f t="shared" si="56"/>
        <v>0.95833333333332</v>
      </c>
      <c r="G339" s="16">
        <f t="shared" si="51"/>
        <v>0.6874999999999891</v>
      </c>
      <c r="H339" s="8">
        <f t="shared" si="53"/>
        <v>0.3298611111111111</v>
      </c>
      <c r="I339" s="8">
        <f t="shared" si="54"/>
        <v>0</v>
      </c>
      <c r="J339" s="13">
        <f>IF(AND(A339&gt;=$M$24,A339&lt;=$M$25),24*(H339-'No DST'!G339),0)</f>
        <v>0</v>
      </c>
    </row>
    <row r="340" spans="1:10" ht="12.75">
      <c r="A340" s="6">
        <v>38325</v>
      </c>
      <c r="B340" s="7">
        <f>'Local settings'!B341</f>
        <v>0.33194444444444443</v>
      </c>
      <c r="C340" s="7">
        <f>'Local settings'!C341</f>
        <v>0.6611111111111111</v>
      </c>
      <c r="D340" s="8">
        <f t="shared" si="52"/>
        <v>0.32916666666666666</v>
      </c>
      <c r="E340" s="7">
        <f t="shared" si="55"/>
        <v>0.270833333333331</v>
      </c>
      <c r="F340" s="7">
        <f t="shared" si="56"/>
        <v>0.95833333333332</v>
      </c>
      <c r="G340" s="16">
        <f t="shared" si="51"/>
        <v>0.6874999999999891</v>
      </c>
      <c r="H340" s="8">
        <f t="shared" si="53"/>
        <v>0.32916666666666666</v>
      </c>
      <c r="I340" s="8">
        <f t="shared" si="54"/>
        <v>0</v>
      </c>
      <c r="J340" s="13">
        <f>IF(AND(A340&gt;=$M$24,A340&lt;=$M$25),24*(H340-'No DST'!G340),0)</f>
        <v>0</v>
      </c>
    </row>
    <row r="341" spans="1:10" ht="12.75">
      <c r="A341" s="6">
        <v>38326</v>
      </c>
      <c r="B341" s="7">
        <f>'Local settings'!B342</f>
        <v>0.3326388888888889</v>
      </c>
      <c r="C341" s="7">
        <f>'Local settings'!C342</f>
        <v>0.6604166666666667</v>
      </c>
      <c r="D341" s="8">
        <f t="shared" si="52"/>
        <v>0.3277777777777778</v>
      </c>
      <c r="E341" s="7">
        <f t="shared" si="55"/>
        <v>0.270833333333331</v>
      </c>
      <c r="F341" s="7">
        <f t="shared" si="56"/>
        <v>0.95833333333332</v>
      </c>
      <c r="G341" s="16">
        <f t="shared" si="51"/>
        <v>0.6874999999999891</v>
      </c>
      <c r="H341" s="8">
        <f t="shared" si="53"/>
        <v>0.3277777777777778</v>
      </c>
      <c r="I341" s="8">
        <f t="shared" si="54"/>
        <v>0</v>
      </c>
      <c r="J341" s="13">
        <f>IF(AND(A341&gt;=$M$24,A341&lt;=$M$25),24*(H341-'No DST'!G341),0)</f>
        <v>0</v>
      </c>
    </row>
    <row r="342" spans="1:10" ht="12.75">
      <c r="A342" s="6">
        <v>38327</v>
      </c>
      <c r="B342" s="7">
        <f>'Local settings'!B343</f>
        <v>0.3340277777777778</v>
      </c>
      <c r="C342" s="7">
        <f>'Local settings'!C343</f>
        <v>0.6604166666666667</v>
      </c>
      <c r="D342" s="8">
        <f t="shared" si="52"/>
        <v>0.32638888888888884</v>
      </c>
      <c r="E342" s="7">
        <f t="shared" si="55"/>
        <v>0.270833333333331</v>
      </c>
      <c r="F342" s="7">
        <f t="shared" si="56"/>
        <v>0.95833333333332</v>
      </c>
      <c r="G342" s="16">
        <f t="shared" si="51"/>
        <v>0.6874999999999891</v>
      </c>
      <c r="H342" s="8">
        <f t="shared" si="53"/>
        <v>0.32638888888888884</v>
      </c>
      <c r="I342" s="8">
        <f t="shared" si="54"/>
        <v>0</v>
      </c>
      <c r="J342" s="13">
        <f>IF(AND(A342&gt;=$M$24,A342&lt;=$M$25),24*(H342-'No DST'!G342),0)</f>
        <v>0</v>
      </c>
    </row>
    <row r="343" spans="1:10" ht="12.75">
      <c r="A343" s="6">
        <v>38328</v>
      </c>
      <c r="B343" s="7">
        <f>'Local settings'!B344</f>
        <v>0.3347222222222222</v>
      </c>
      <c r="C343" s="7">
        <f>'Local settings'!C344</f>
        <v>0.6597222222222222</v>
      </c>
      <c r="D343" s="8">
        <f t="shared" si="52"/>
        <v>0.325</v>
      </c>
      <c r="E343" s="7">
        <f t="shared" si="55"/>
        <v>0.270833333333331</v>
      </c>
      <c r="F343" s="7">
        <f t="shared" si="56"/>
        <v>0.95833333333332</v>
      </c>
      <c r="G343" s="16">
        <f t="shared" si="51"/>
        <v>0.6874999999999891</v>
      </c>
      <c r="H343" s="8">
        <f t="shared" si="53"/>
        <v>0.325</v>
      </c>
      <c r="I343" s="8">
        <f t="shared" si="54"/>
        <v>0</v>
      </c>
      <c r="J343" s="13">
        <f>IF(AND(A343&gt;=$M$24,A343&lt;=$M$25),24*(H343-'No DST'!G343),0)</f>
        <v>0</v>
      </c>
    </row>
    <row r="344" spans="1:10" ht="12.75">
      <c r="A344" s="6">
        <v>38329</v>
      </c>
      <c r="B344" s="7">
        <f>'Local settings'!B345</f>
        <v>0.3354166666666667</v>
      </c>
      <c r="C344" s="7">
        <f>'Local settings'!C345</f>
        <v>0.6597222222222222</v>
      </c>
      <c r="D344" s="8">
        <f t="shared" si="52"/>
        <v>0.3243055555555555</v>
      </c>
      <c r="E344" s="7">
        <f t="shared" si="55"/>
        <v>0.270833333333331</v>
      </c>
      <c r="F344" s="7">
        <f t="shared" si="56"/>
        <v>0.95833333333332</v>
      </c>
      <c r="G344" s="16">
        <f t="shared" si="51"/>
        <v>0.6874999999999891</v>
      </c>
      <c r="H344" s="8">
        <f t="shared" si="53"/>
        <v>0.3243055555555555</v>
      </c>
      <c r="I344" s="8">
        <f t="shared" si="54"/>
        <v>0</v>
      </c>
      <c r="J344" s="13">
        <f>IF(AND(A344&gt;=$M$24,A344&lt;=$M$25),24*(H344-'No DST'!G344),0)</f>
        <v>0</v>
      </c>
    </row>
    <row r="345" spans="1:10" ht="12.75">
      <c r="A345" s="6">
        <v>38330</v>
      </c>
      <c r="B345" s="7">
        <f>'Local settings'!B346</f>
        <v>0.3361111111111111</v>
      </c>
      <c r="C345" s="7">
        <f>'Local settings'!C346</f>
        <v>0.6597222222222222</v>
      </c>
      <c r="D345" s="8">
        <f t="shared" si="52"/>
        <v>0.3236111111111111</v>
      </c>
      <c r="E345" s="7">
        <f t="shared" si="55"/>
        <v>0.270833333333331</v>
      </c>
      <c r="F345" s="7">
        <f t="shared" si="56"/>
        <v>0.95833333333332</v>
      </c>
      <c r="G345" s="16">
        <f t="shared" si="51"/>
        <v>0.6874999999999891</v>
      </c>
      <c r="H345" s="8">
        <f t="shared" si="53"/>
        <v>0.3236111111111111</v>
      </c>
      <c r="I345" s="8">
        <f t="shared" si="54"/>
        <v>0</v>
      </c>
      <c r="J345" s="13">
        <f>IF(AND(A345&gt;=$M$24,A345&lt;=$M$25),24*(H345-'No DST'!G345),0)</f>
        <v>0</v>
      </c>
    </row>
    <row r="346" spans="1:10" ht="12.75">
      <c r="A346" s="6">
        <v>38331</v>
      </c>
      <c r="B346" s="7">
        <f>'Local settings'!B347</f>
        <v>0.3368055555555556</v>
      </c>
      <c r="C346" s="7">
        <f>'Local settings'!C347</f>
        <v>0.6597222222222222</v>
      </c>
      <c r="D346" s="8">
        <f t="shared" si="52"/>
        <v>0.32291666666666663</v>
      </c>
      <c r="E346" s="7">
        <f t="shared" si="55"/>
        <v>0.270833333333331</v>
      </c>
      <c r="F346" s="7">
        <f t="shared" si="56"/>
        <v>0.95833333333332</v>
      </c>
      <c r="G346" s="16">
        <f t="shared" si="51"/>
        <v>0.6874999999999891</v>
      </c>
      <c r="H346" s="8">
        <f t="shared" si="53"/>
        <v>0.32291666666666663</v>
      </c>
      <c r="I346" s="8">
        <f t="shared" si="54"/>
        <v>0</v>
      </c>
      <c r="J346" s="13">
        <f>IF(AND(A346&gt;=$M$24,A346&lt;=$M$25),24*(H346-'No DST'!G346),0)</f>
        <v>0</v>
      </c>
    </row>
    <row r="347" spans="1:10" ht="12.75">
      <c r="A347" s="6">
        <v>38332</v>
      </c>
      <c r="B347" s="7">
        <f>'Local settings'!B348</f>
        <v>0.3375</v>
      </c>
      <c r="C347" s="7">
        <f>'Local settings'!C348</f>
        <v>0.6597222222222222</v>
      </c>
      <c r="D347" s="8">
        <f t="shared" si="52"/>
        <v>0.3222222222222222</v>
      </c>
      <c r="E347" s="7">
        <f t="shared" si="55"/>
        <v>0.270833333333331</v>
      </c>
      <c r="F347" s="7">
        <f t="shared" si="56"/>
        <v>0.95833333333332</v>
      </c>
      <c r="G347" s="16">
        <f t="shared" si="51"/>
        <v>0.6874999999999891</v>
      </c>
      <c r="H347" s="8">
        <f t="shared" si="53"/>
        <v>0.3222222222222222</v>
      </c>
      <c r="I347" s="8">
        <f t="shared" si="54"/>
        <v>0</v>
      </c>
      <c r="J347" s="13">
        <f>IF(AND(A347&gt;=$M$24,A347&lt;=$M$25),24*(H347-'No DST'!G347),0)</f>
        <v>0</v>
      </c>
    </row>
    <row r="348" spans="1:10" ht="12.75">
      <c r="A348" s="6">
        <v>38333</v>
      </c>
      <c r="B348" s="7">
        <f>'Local settings'!B349</f>
        <v>0.33819444444444446</v>
      </c>
      <c r="C348" s="7">
        <f>'Local settings'!C349</f>
        <v>0.6597222222222222</v>
      </c>
      <c r="D348" s="8">
        <f t="shared" si="52"/>
        <v>0.32152777777777775</v>
      </c>
      <c r="E348" s="7">
        <f t="shared" si="55"/>
        <v>0.270833333333331</v>
      </c>
      <c r="F348" s="7">
        <f t="shared" si="56"/>
        <v>0.95833333333332</v>
      </c>
      <c r="G348" s="16">
        <f t="shared" si="51"/>
        <v>0.6874999999999891</v>
      </c>
      <c r="H348" s="8">
        <f t="shared" si="53"/>
        <v>0.32152777777777775</v>
      </c>
      <c r="I348" s="8">
        <f t="shared" si="54"/>
        <v>0</v>
      </c>
      <c r="J348" s="13">
        <f>IF(AND(A348&gt;=$M$24,A348&lt;=$M$25),24*(H348-'No DST'!G348),0)</f>
        <v>0</v>
      </c>
    </row>
    <row r="349" spans="1:10" ht="12.75">
      <c r="A349" s="6">
        <v>38334</v>
      </c>
      <c r="B349" s="7">
        <f>'Local settings'!B350</f>
        <v>0.33888888888888885</v>
      </c>
      <c r="C349" s="7">
        <f>'Local settings'!C350</f>
        <v>0.6597222222222222</v>
      </c>
      <c r="D349" s="8">
        <f t="shared" si="52"/>
        <v>0.32083333333333336</v>
      </c>
      <c r="E349" s="7">
        <f t="shared" si="55"/>
        <v>0.270833333333331</v>
      </c>
      <c r="F349" s="7">
        <f t="shared" si="56"/>
        <v>0.95833333333332</v>
      </c>
      <c r="G349" s="16">
        <f t="shared" si="51"/>
        <v>0.6874999999999891</v>
      </c>
      <c r="H349" s="8">
        <f t="shared" si="53"/>
        <v>0.32083333333333336</v>
      </c>
      <c r="I349" s="8">
        <f t="shared" si="54"/>
        <v>0</v>
      </c>
      <c r="J349" s="13">
        <f>IF(AND(A349&gt;=$M$24,A349&lt;=$M$25),24*(H349-'No DST'!G349),0)</f>
        <v>0</v>
      </c>
    </row>
    <row r="350" spans="1:10" ht="12.75">
      <c r="A350" s="6">
        <v>38335</v>
      </c>
      <c r="B350" s="7">
        <f>'Local settings'!B351</f>
        <v>0.33958333333333335</v>
      </c>
      <c r="C350" s="7">
        <f>'Local settings'!C351</f>
        <v>0.6597222222222222</v>
      </c>
      <c r="D350" s="8">
        <f t="shared" si="52"/>
        <v>0.32013888888888886</v>
      </c>
      <c r="E350" s="7">
        <f t="shared" si="55"/>
        <v>0.270833333333331</v>
      </c>
      <c r="F350" s="7">
        <f t="shared" si="56"/>
        <v>0.95833333333332</v>
      </c>
      <c r="G350" s="16">
        <f t="shared" si="51"/>
        <v>0.6874999999999891</v>
      </c>
      <c r="H350" s="8">
        <f t="shared" si="53"/>
        <v>0.32013888888888886</v>
      </c>
      <c r="I350" s="8">
        <f t="shared" si="54"/>
        <v>0</v>
      </c>
      <c r="J350" s="13">
        <f>IF(AND(A350&gt;=$M$24,A350&lt;=$M$25),24*(H350-'No DST'!G350),0)</f>
        <v>0</v>
      </c>
    </row>
    <row r="351" spans="1:10" ht="12.75">
      <c r="A351" s="6">
        <v>38336</v>
      </c>
      <c r="B351" s="7">
        <f>'Local settings'!B352</f>
        <v>0.34027777777777773</v>
      </c>
      <c r="C351" s="7">
        <f>'Local settings'!C352</f>
        <v>0.6597222222222222</v>
      </c>
      <c r="D351" s="8">
        <f t="shared" si="52"/>
        <v>0.3194444444444445</v>
      </c>
      <c r="E351" s="7">
        <f t="shared" si="55"/>
        <v>0.270833333333331</v>
      </c>
      <c r="F351" s="7">
        <f t="shared" si="56"/>
        <v>0.95833333333332</v>
      </c>
      <c r="G351" s="16">
        <f t="shared" si="51"/>
        <v>0.6874999999999891</v>
      </c>
      <c r="H351" s="8">
        <f t="shared" si="53"/>
        <v>0.3194444444444445</v>
      </c>
      <c r="I351" s="8">
        <f t="shared" si="54"/>
        <v>0</v>
      </c>
      <c r="J351" s="13">
        <f>IF(AND(A351&gt;=$M$24,A351&lt;=$M$25),24*(H351-'No DST'!G351),0)</f>
        <v>0</v>
      </c>
    </row>
    <row r="352" spans="1:10" ht="12.75">
      <c r="A352" s="6">
        <v>38337</v>
      </c>
      <c r="B352" s="7">
        <f>'Local settings'!B353</f>
        <v>0.34097222222222223</v>
      </c>
      <c r="C352" s="7">
        <f>'Local settings'!C353</f>
        <v>0.6597222222222222</v>
      </c>
      <c r="D352" s="8">
        <f t="shared" si="52"/>
        <v>0.31875</v>
      </c>
      <c r="E352" s="7">
        <f t="shared" si="55"/>
        <v>0.270833333333331</v>
      </c>
      <c r="F352" s="7">
        <f t="shared" si="56"/>
        <v>0.95833333333332</v>
      </c>
      <c r="G352" s="16">
        <f t="shared" si="51"/>
        <v>0.6874999999999891</v>
      </c>
      <c r="H352" s="8">
        <f t="shared" si="53"/>
        <v>0.31875</v>
      </c>
      <c r="I352" s="8">
        <f t="shared" si="54"/>
        <v>0</v>
      </c>
      <c r="J352" s="13">
        <f>IF(AND(A352&gt;=$M$24,A352&lt;=$M$25),24*(H352-'No DST'!G352),0)</f>
        <v>0</v>
      </c>
    </row>
    <row r="353" spans="1:10" ht="12.75">
      <c r="A353" s="6">
        <v>38338</v>
      </c>
      <c r="B353" s="7">
        <f>'Local settings'!B354</f>
        <v>0.3416666666666666</v>
      </c>
      <c r="C353" s="7">
        <f>'Local settings'!C354</f>
        <v>0.6597222222222222</v>
      </c>
      <c r="D353" s="8">
        <f t="shared" si="52"/>
        <v>0.3180555555555556</v>
      </c>
      <c r="E353" s="7">
        <f t="shared" si="55"/>
        <v>0.270833333333331</v>
      </c>
      <c r="F353" s="7">
        <f t="shared" si="56"/>
        <v>0.95833333333332</v>
      </c>
      <c r="G353" s="16">
        <f t="shared" si="51"/>
        <v>0.6874999999999891</v>
      </c>
      <c r="H353" s="8">
        <f t="shared" si="53"/>
        <v>0.3180555555555556</v>
      </c>
      <c r="I353" s="8">
        <f t="shared" si="54"/>
        <v>0</v>
      </c>
      <c r="J353" s="13">
        <f>IF(AND(A353&gt;=$M$24,A353&lt;=$M$25),24*(H353-'No DST'!G353),0)</f>
        <v>0</v>
      </c>
    </row>
    <row r="354" spans="1:10" ht="12.75">
      <c r="A354" s="6">
        <v>38339</v>
      </c>
      <c r="B354" s="7">
        <f>'Local settings'!B355</f>
        <v>0.3416666666666666</v>
      </c>
      <c r="C354" s="7">
        <f>'Local settings'!C355</f>
        <v>0.6604166666666667</v>
      </c>
      <c r="D354" s="8">
        <f t="shared" si="52"/>
        <v>0.31875000000000003</v>
      </c>
      <c r="E354" s="7">
        <f t="shared" si="55"/>
        <v>0.270833333333331</v>
      </c>
      <c r="F354" s="7">
        <f t="shared" si="56"/>
        <v>0.95833333333332</v>
      </c>
      <c r="G354" s="16">
        <f t="shared" si="51"/>
        <v>0.6874999999999891</v>
      </c>
      <c r="H354" s="8">
        <f t="shared" si="53"/>
        <v>0.31875000000000003</v>
      </c>
      <c r="I354" s="8">
        <f t="shared" si="54"/>
        <v>0</v>
      </c>
      <c r="J354" s="13">
        <f>IF(AND(A354&gt;=$M$24,A354&lt;=$M$25),24*(H354-'No DST'!G354),0)</f>
        <v>0</v>
      </c>
    </row>
    <row r="355" spans="1:10" ht="12.75">
      <c r="A355" s="6">
        <v>38340</v>
      </c>
      <c r="B355" s="7">
        <f>'Local settings'!B356</f>
        <v>0.3423611111111111</v>
      </c>
      <c r="C355" s="7">
        <f>'Local settings'!C356</f>
        <v>0.6604166666666667</v>
      </c>
      <c r="D355" s="8">
        <f t="shared" si="52"/>
        <v>0.31805555555555554</v>
      </c>
      <c r="E355" s="7">
        <f t="shared" si="55"/>
        <v>0.270833333333331</v>
      </c>
      <c r="F355" s="7">
        <f t="shared" si="56"/>
        <v>0.95833333333332</v>
      </c>
      <c r="G355" s="16">
        <f t="shared" si="51"/>
        <v>0.6874999999999891</v>
      </c>
      <c r="H355" s="8">
        <f t="shared" si="53"/>
        <v>0.31805555555555554</v>
      </c>
      <c r="I355" s="8">
        <f t="shared" si="54"/>
        <v>0</v>
      </c>
      <c r="J355" s="13">
        <f>IF(AND(A355&gt;=$M$24,A355&lt;=$M$25),24*(H355-'No DST'!G355),0)</f>
        <v>0</v>
      </c>
    </row>
    <row r="356" spans="1:10" ht="12.75">
      <c r="A356" s="6">
        <v>38341</v>
      </c>
      <c r="B356" s="7">
        <f>'Local settings'!B357</f>
        <v>0.3430555555555555</v>
      </c>
      <c r="C356" s="7">
        <f>'Local settings'!C357</f>
        <v>0.6604166666666667</v>
      </c>
      <c r="D356" s="8">
        <f t="shared" si="52"/>
        <v>0.31736111111111115</v>
      </c>
      <c r="E356" s="7">
        <f t="shared" si="55"/>
        <v>0.270833333333331</v>
      </c>
      <c r="F356" s="7">
        <f t="shared" si="56"/>
        <v>0.95833333333332</v>
      </c>
      <c r="G356" s="16">
        <f t="shared" si="51"/>
        <v>0.6874999999999891</v>
      </c>
      <c r="H356" s="8">
        <f t="shared" si="53"/>
        <v>0.31736111111111115</v>
      </c>
      <c r="I356" s="8">
        <f t="shared" si="54"/>
        <v>0</v>
      </c>
      <c r="J356" s="13">
        <f>IF(AND(A356&gt;=$M$24,A356&lt;=$M$25),24*(H356-'No DST'!G356),0)</f>
        <v>0</v>
      </c>
    </row>
    <row r="357" spans="1:10" ht="12.75">
      <c r="A357" s="6">
        <v>38342</v>
      </c>
      <c r="B357" s="7">
        <f>'Local settings'!B358</f>
        <v>0.3430555555555555</v>
      </c>
      <c r="C357" s="7">
        <f>'Local settings'!C358</f>
        <v>0.6611111111111111</v>
      </c>
      <c r="D357" s="8">
        <f t="shared" si="52"/>
        <v>0.3180555555555556</v>
      </c>
      <c r="E357" s="7">
        <f t="shared" si="55"/>
        <v>0.270833333333331</v>
      </c>
      <c r="F357" s="7">
        <f t="shared" si="56"/>
        <v>0.95833333333332</v>
      </c>
      <c r="G357" s="16">
        <f t="shared" si="51"/>
        <v>0.6874999999999891</v>
      </c>
      <c r="H357" s="8">
        <f t="shared" si="53"/>
        <v>0.3180555555555556</v>
      </c>
      <c r="I357" s="8">
        <f t="shared" si="54"/>
        <v>0</v>
      </c>
      <c r="J357" s="13">
        <f>IF(AND(A357&gt;=$M$24,A357&lt;=$M$25),24*(H357-'No DST'!G357),0)</f>
        <v>0</v>
      </c>
    </row>
    <row r="358" spans="1:10" ht="12.75">
      <c r="A358" s="6">
        <v>38343</v>
      </c>
      <c r="B358" s="7">
        <f>'Local settings'!B359</f>
        <v>0.34375</v>
      </c>
      <c r="C358" s="7">
        <f>'Local settings'!C359</f>
        <v>0.6618055555555555</v>
      </c>
      <c r="D358" s="8">
        <f t="shared" si="52"/>
        <v>0.31805555555555554</v>
      </c>
      <c r="E358" s="7">
        <f t="shared" si="55"/>
        <v>0.270833333333331</v>
      </c>
      <c r="F358" s="7">
        <f t="shared" si="56"/>
        <v>0.95833333333332</v>
      </c>
      <c r="G358" s="16">
        <f t="shared" si="51"/>
        <v>0.6874999999999891</v>
      </c>
      <c r="H358" s="8">
        <f t="shared" si="53"/>
        <v>0.31805555555555554</v>
      </c>
      <c r="I358" s="8">
        <f t="shared" si="54"/>
        <v>0</v>
      </c>
      <c r="J358" s="13">
        <f>IF(AND(A358&gt;=$M$24,A358&lt;=$M$25),24*(H358-'No DST'!G358),0)</f>
        <v>0</v>
      </c>
    </row>
    <row r="359" spans="1:10" ht="12.75">
      <c r="A359" s="6">
        <v>38344</v>
      </c>
      <c r="B359" s="7">
        <f>'Local settings'!B360</f>
        <v>0.34375</v>
      </c>
      <c r="C359" s="7">
        <f>'Local settings'!C360</f>
        <v>0.6618055555555555</v>
      </c>
      <c r="D359" s="8">
        <f t="shared" si="52"/>
        <v>0.31805555555555554</v>
      </c>
      <c r="E359" s="7">
        <f t="shared" si="55"/>
        <v>0.270833333333331</v>
      </c>
      <c r="F359" s="7">
        <f t="shared" si="56"/>
        <v>0.95833333333332</v>
      </c>
      <c r="G359" s="16">
        <f t="shared" si="51"/>
        <v>0.6874999999999891</v>
      </c>
      <c r="H359" s="8">
        <f t="shared" si="53"/>
        <v>0.31805555555555554</v>
      </c>
      <c r="I359" s="8">
        <f t="shared" si="54"/>
        <v>0</v>
      </c>
      <c r="J359" s="13">
        <f>IF(AND(A359&gt;=$M$24,A359&lt;=$M$25),24*(H359-'No DST'!G359),0)</f>
        <v>0</v>
      </c>
    </row>
    <row r="360" spans="1:10" ht="12.75">
      <c r="A360" s="6">
        <v>38345</v>
      </c>
      <c r="B360" s="7">
        <f>'Local settings'!B361</f>
        <v>0.34375</v>
      </c>
      <c r="C360" s="7">
        <f>'Local settings'!C361</f>
        <v>0.6625</v>
      </c>
      <c r="D360" s="8">
        <f t="shared" si="52"/>
        <v>0.31875</v>
      </c>
      <c r="E360" s="7">
        <f t="shared" si="55"/>
        <v>0.270833333333331</v>
      </c>
      <c r="F360" s="7">
        <f t="shared" si="56"/>
        <v>0.95833333333332</v>
      </c>
      <c r="G360" s="16">
        <f t="shared" si="51"/>
        <v>0.6874999999999891</v>
      </c>
      <c r="H360" s="8">
        <f t="shared" si="53"/>
        <v>0.31875</v>
      </c>
      <c r="I360" s="8">
        <f t="shared" si="54"/>
        <v>0</v>
      </c>
      <c r="J360" s="13">
        <f>IF(AND(A360&gt;=$M$24,A360&lt;=$M$25),24*(H360-'No DST'!G360),0)</f>
        <v>0</v>
      </c>
    </row>
    <row r="361" spans="1:10" ht="12.75">
      <c r="A361" s="6">
        <v>38346</v>
      </c>
      <c r="B361" s="7">
        <f>'Local settings'!B362</f>
        <v>0.3444444444444445</v>
      </c>
      <c r="C361" s="7">
        <f>'Local settings'!C362</f>
        <v>0.6631944444444444</v>
      </c>
      <c r="D361" s="8">
        <f t="shared" si="52"/>
        <v>0.3187499999999999</v>
      </c>
      <c r="E361" s="7">
        <f t="shared" si="55"/>
        <v>0.270833333333331</v>
      </c>
      <c r="F361" s="7">
        <f t="shared" si="56"/>
        <v>0.95833333333332</v>
      </c>
      <c r="G361" s="16">
        <f t="shared" si="51"/>
        <v>0.6874999999999891</v>
      </c>
      <c r="H361" s="8">
        <f t="shared" si="53"/>
        <v>0.3187499999999999</v>
      </c>
      <c r="I361" s="8">
        <f t="shared" si="54"/>
        <v>0</v>
      </c>
      <c r="J361" s="13">
        <f>IF(AND(A361&gt;=$M$24,A361&lt;=$M$25),24*(H361-'No DST'!G361),0)</f>
        <v>0</v>
      </c>
    </row>
    <row r="362" spans="1:10" ht="12.75">
      <c r="A362" s="6">
        <v>38347</v>
      </c>
      <c r="B362" s="7">
        <f>'Local settings'!B363</f>
        <v>0.3444444444444445</v>
      </c>
      <c r="C362" s="7">
        <f>'Local settings'!C363</f>
        <v>0.6631944444444444</v>
      </c>
      <c r="D362" s="8">
        <f t="shared" si="52"/>
        <v>0.3187499999999999</v>
      </c>
      <c r="E362" s="7">
        <f t="shared" si="55"/>
        <v>0.270833333333331</v>
      </c>
      <c r="F362" s="7">
        <f t="shared" si="56"/>
        <v>0.95833333333332</v>
      </c>
      <c r="G362" s="16">
        <f t="shared" si="51"/>
        <v>0.6874999999999891</v>
      </c>
      <c r="H362" s="8">
        <f t="shared" si="53"/>
        <v>0.3187499999999999</v>
      </c>
      <c r="I362" s="8">
        <f t="shared" si="54"/>
        <v>0</v>
      </c>
      <c r="J362" s="13">
        <f>IF(AND(A362&gt;=$M$24,A362&lt;=$M$25),24*(H362-'No DST'!G362),0)</f>
        <v>0</v>
      </c>
    </row>
    <row r="363" spans="1:10" ht="12.75">
      <c r="A363" s="6">
        <v>38348</v>
      </c>
      <c r="B363" s="7">
        <f>'Local settings'!B364</f>
        <v>0.3444444444444445</v>
      </c>
      <c r="C363" s="7">
        <f>'Local settings'!C364</f>
        <v>0.6638888888888889</v>
      </c>
      <c r="D363" s="8">
        <f t="shared" si="52"/>
        <v>0.31944444444444436</v>
      </c>
      <c r="E363" s="7">
        <f t="shared" si="55"/>
        <v>0.270833333333331</v>
      </c>
      <c r="F363" s="7">
        <f t="shared" si="56"/>
        <v>0.95833333333332</v>
      </c>
      <c r="G363" s="16">
        <f t="shared" si="51"/>
        <v>0.6874999999999891</v>
      </c>
      <c r="H363" s="8">
        <f t="shared" si="53"/>
        <v>0.31944444444444436</v>
      </c>
      <c r="I363" s="8">
        <f t="shared" si="54"/>
        <v>0</v>
      </c>
      <c r="J363" s="13">
        <f>IF(AND(A363&gt;=$M$24,A363&lt;=$M$25),24*(H363-'No DST'!G363),0)</f>
        <v>0</v>
      </c>
    </row>
    <row r="364" spans="1:10" ht="12.75">
      <c r="A364" s="6">
        <v>38349</v>
      </c>
      <c r="B364" s="7">
        <f>'Local settings'!B365</f>
        <v>0.3444444444444445</v>
      </c>
      <c r="C364" s="7">
        <f>'Local settings'!C365</f>
        <v>0.6645833333333333</v>
      </c>
      <c r="D364" s="8">
        <f t="shared" si="52"/>
        <v>0.3201388888888888</v>
      </c>
      <c r="E364" s="7">
        <f t="shared" si="55"/>
        <v>0.270833333333331</v>
      </c>
      <c r="F364" s="7">
        <f t="shared" si="56"/>
        <v>0.95833333333332</v>
      </c>
      <c r="G364" s="16">
        <f t="shared" si="51"/>
        <v>0.6874999999999891</v>
      </c>
      <c r="H364" s="8">
        <f t="shared" si="53"/>
        <v>0.3201388888888888</v>
      </c>
      <c r="I364" s="8">
        <f t="shared" si="54"/>
        <v>0</v>
      </c>
      <c r="J364" s="13">
        <f>IF(AND(A364&gt;=$M$24,A364&lt;=$M$25),24*(H364-'No DST'!G364),0)</f>
        <v>0</v>
      </c>
    </row>
    <row r="365" spans="1:10" ht="12.75">
      <c r="A365" s="6">
        <v>38350</v>
      </c>
      <c r="B365" s="7">
        <f>'Local settings'!B366</f>
        <v>0.3444444444444445</v>
      </c>
      <c r="C365" s="7">
        <f>'Local settings'!C366</f>
        <v>0.6652777777777777</v>
      </c>
      <c r="D365" s="8">
        <f t="shared" si="52"/>
        <v>0.32083333333333325</v>
      </c>
      <c r="E365" s="7">
        <f t="shared" si="55"/>
        <v>0.270833333333331</v>
      </c>
      <c r="F365" s="7">
        <f t="shared" si="56"/>
        <v>0.95833333333332</v>
      </c>
      <c r="G365" s="16">
        <f t="shared" si="51"/>
        <v>0.6874999999999891</v>
      </c>
      <c r="H365" s="8">
        <f t="shared" si="53"/>
        <v>0.32083333333333325</v>
      </c>
      <c r="I365" s="8">
        <f t="shared" si="54"/>
        <v>0</v>
      </c>
      <c r="J365" s="13">
        <f>IF(AND(A365&gt;=$M$24,A365&lt;=$M$25),24*(H365-'No DST'!G365),0)</f>
        <v>0</v>
      </c>
    </row>
    <row r="366" spans="1:10" ht="12.75">
      <c r="A366" s="6">
        <v>38351</v>
      </c>
      <c r="B366" s="7">
        <f>'Local settings'!B367</f>
        <v>0.3444444444444445</v>
      </c>
      <c r="C366" s="7">
        <f>'Local settings'!C367</f>
        <v>0.6659722222222222</v>
      </c>
      <c r="D366" s="8">
        <f t="shared" si="52"/>
        <v>0.3215277777777777</v>
      </c>
      <c r="E366" s="7">
        <f t="shared" si="55"/>
        <v>0.270833333333331</v>
      </c>
      <c r="F366" s="7">
        <f t="shared" si="56"/>
        <v>0.95833333333332</v>
      </c>
      <c r="G366" s="16">
        <f t="shared" si="51"/>
        <v>0.6874999999999891</v>
      </c>
      <c r="H366" s="8">
        <f t="shared" si="53"/>
        <v>0.3215277777777777</v>
      </c>
      <c r="I366" s="8">
        <f t="shared" si="54"/>
        <v>0</v>
      </c>
      <c r="J366" s="13">
        <f>IF(AND(A366&gt;=$M$24,A366&lt;=$M$25),24*(H366-'No DST'!G366),0)</f>
        <v>0</v>
      </c>
    </row>
    <row r="367" spans="1:11" ht="12.75">
      <c r="A367" s="6">
        <v>38352</v>
      </c>
      <c r="B367" s="7">
        <f>'Local settings'!B368</f>
        <v>0.3444444444444445</v>
      </c>
      <c r="C367" s="7">
        <f>'Local settings'!C368</f>
        <v>0.6666666666666666</v>
      </c>
      <c r="D367" s="8">
        <f t="shared" si="52"/>
        <v>0.32222222222222213</v>
      </c>
      <c r="E367" s="7">
        <f t="shared" si="55"/>
        <v>0.270833333333331</v>
      </c>
      <c r="F367" s="7">
        <f t="shared" si="56"/>
        <v>0.95833333333332</v>
      </c>
      <c r="G367" s="16">
        <f t="shared" si="51"/>
        <v>0.6874999999999891</v>
      </c>
      <c r="H367" s="8">
        <f t="shared" si="53"/>
        <v>0.32222222222222213</v>
      </c>
      <c r="I367" s="8">
        <f t="shared" si="54"/>
        <v>0</v>
      </c>
      <c r="J367" s="13">
        <f>IF(AND(A367&gt;=$M$24,A367&lt;=$M$25),24*(H367-'No DST'!G367),0)</f>
        <v>0</v>
      </c>
      <c r="K367" s="8"/>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67"/>
  <sheetViews>
    <sheetView workbookViewId="0" topLeftCell="A301">
      <selection activeCell="C301" sqref="C301"/>
    </sheetView>
  </sheetViews>
  <sheetFormatPr defaultColWidth="9.140625" defaultRowHeight="12.75"/>
  <cols>
    <col min="1" max="1" width="7.140625" style="1" bestFit="1" customWidth="1"/>
    <col min="2" max="3" width="8.00390625" style="1" bestFit="1" customWidth="1"/>
    <col min="4" max="4" width="5.57421875" style="1" bestFit="1" customWidth="1"/>
    <col min="5" max="6" width="9.00390625" style="1" bestFit="1" customWidth="1"/>
    <col min="7" max="7" width="7.140625" style="1" bestFit="1" customWidth="1"/>
    <col min="8" max="8" width="5.57421875" style="1" bestFit="1" customWidth="1"/>
    <col min="9" max="9" width="8.57421875" style="1" bestFit="1" customWidth="1"/>
    <col min="10" max="10" width="9.140625" style="1" customWidth="1"/>
    <col min="11" max="11" width="12.00390625" style="1" bestFit="1" customWidth="1"/>
    <col min="12" max="16384" width="9.140625" style="1" customWidth="1"/>
  </cols>
  <sheetData>
    <row r="1" spans="1:9" ht="12.75">
      <c r="A1" s="10" t="s">
        <v>12</v>
      </c>
      <c r="B1" s="3" t="str">
        <f>DST!B1</f>
        <v>Sunrise</v>
      </c>
      <c r="C1" s="3" t="str">
        <f>DST!C1</f>
        <v>Sunset</v>
      </c>
      <c r="D1" s="10" t="s">
        <v>25</v>
      </c>
      <c r="E1" s="10" t="s">
        <v>23</v>
      </c>
      <c r="F1" s="10" t="s">
        <v>24</v>
      </c>
      <c r="G1" s="10" t="s">
        <v>15</v>
      </c>
      <c r="H1" s="10" t="s">
        <v>16</v>
      </c>
      <c r="I1" s="10" t="s">
        <v>17</v>
      </c>
    </row>
    <row r="2" spans="1:10" ht="12.75">
      <c r="A2" s="2">
        <v>37987</v>
      </c>
      <c r="B2" s="3">
        <f>DST!B2</f>
        <v>0.3444444444444445</v>
      </c>
      <c r="C2" s="3">
        <f>DST!C2</f>
        <v>0.6666666666666666</v>
      </c>
      <c r="D2" s="4">
        <f aca="true" t="shared" si="0" ref="D2:D65">(C2-B2)</f>
        <v>0.32222222222222213</v>
      </c>
      <c r="E2" s="3">
        <f>DST!E2</f>
        <v>0.270833333333331</v>
      </c>
      <c r="F2" s="3">
        <f>DST!F2</f>
        <v>0.95833333333332</v>
      </c>
      <c r="G2" s="4">
        <f>IF(E2&lt;B2,IF(F2&lt;B2,IF(F2&lt;E2,D2,0),IF(F2&lt;C2,F2-B2,D2)),IF(E2&lt;C2,IF(F2&lt;B2,C2-E2,IF(F2&lt;C2,IF(F2&lt;E2,F2-B2+C2-E2,F2-E2),C2-E2)),IF(F2&lt;B2,0,IF(F2&lt;C2,F2-B2,IF(F2&lt;E2,D2,0)))))</f>
        <v>0.32222222222222213</v>
      </c>
      <c r="H2" s="4">
        <f aca="true" t="shared" si="1" ref="H2:H65">D2-G2</f>
        <v>0</v>
      </c>
      <c r="I2" s="4">
        <f>SUM(H2:H367)</f>
        <v>23.900694444443918</v>
      </c>
      <c r="J2" s="5">
        <f>ROUND(I2*24,0)</f>
        <v>574</v>
      </c>
    </row>
    <row r="3" spans="1:8" ht="12.75">
      <c r="A3" s="2">
        <v>37988</v>
      </c>
      <c r="B3" s="3">
        <f>DST!B3</f>
        <v>0.3444444444444445</v>
      </c>
      <c r="C3" s="3">
        <f>DST!C3</f>
        <v>0.6673611111111111</v>
      </c>
      <c r="D3" s="4">
        <f t="shared" si="0"/>
        <v>0.3229166666666666</v>
      </c>
      <c r="E3" s="3">
        <f>DST!E3</f>
        <v>0.270833333333331</v>
      </c>
      <c r="F3" s="3">
        <f>DST!F3</f>
        <v>0.95833333333332</v>
      </c>
      <c r="G3" s="4">
        <f aca="true" t="shared" si="2" ref="G3:G66">IF(E3&lt;B3,IF(F3&lt;B3,IF(F3&lt;E3,D3,0),IF(F3&lt;C3,F3-B3,D3)),IF(E3&lt;C3,IF(F3&lt;B3,C3-E3,IF(F3&lt;C3,IF(F3&lt;E3,F3-B3+C3-E3,F3-E3),C3-E3)),IF(F3&lt;B3,0,IF(F3&lt;C3,F3-B3,IF(F3&lt;E3,D3,0)))))</f>
        <v>0.3229166666666666</v>
      </c>
      <c r="H3" s="4">
        <f t="shared" si="1"/>
        <v>0</v>
      </c>
    </row>
    <row r="4" spans="1:8" ht="12.75">
      <c r="A4" s="2">
        <v>37989</v>
      </c>
      <c r="B4" s="3">
        <f>DST!B4</f>
        <v>0.3444444444444445</v>
      </c>
      <c r="C4" s="3">
        <f>DST!C4</f>
        <v>0.66875</v>
      </c>
      <c r="D4" s="4">
        <f t="shared" si="0"/>
        <v>0.32430555555555546</v>
      </c>
      <c r="E4" s="3">
        <f>DST!E4</f>
        <v>0.270833333333331</v>
      </c>
      <c r="F4" s="3">
        <f>DST!F4</f>
        <v>0.95833333333332</v>
      </c>
      <c r="G4" s="4">
        <f t="shared" si="2"/>
        <v>0.32430555555555546</v>
      </c>
      <c r="H4" s="4">
        <f t="shared" si="1"/>
        <v>0</v>
      </c>
    </row>
    <row r="5" spans="1:8" ht="12.75">
      <c r="A5" s="2">
        <v>37990</v>
      </c>
      <c r="B5" s="3">
        <f>DST!B5</f>
        <v>0.3444444444444445</v>
      </c>
      <c r="C5" s="3">
        <f>DST!C5</f>
        <v>0.6694444444444444</v>
      </c>
      <c r="D5" s="4">
        <f t="shared" si="0"/>
        <v>0.3249999999999999</v>
      </c>
      <c r="E5" s="3">
        <f>DST!E5</f>
        <v>0.270833333333331</v>
      </c>
      <c r="F5" s="3">
        <f>DST!F5</f>
        <v>0.95833333333332</v>
      </c>
      <c r="G5" s="4">
        <f t="shared" si="2"/>
        <v>0.3249999999999999</v>
      </c>
      <c r="H5" s="4">
        <f t="shared" si="1"/>
        <v>0</v>
      </c>
    </row>
    <row r="6" spans="1:8" ht="12.75">
      <c r="A6" s="2">
        <v>37991</v>
      </c>
      <c r="B6" s="3">
        <f>DST!B6</f>
        <v>0.34375</v>
      </c>
      <c r="C6" s="3">
        <f>DST!C6</f>
        <v>0.6701388888888888</v>
      </c>
      <c r="D6" s="4">
        <f t="shared" si="0"/>
        <v>0.32638888888888884</v>
      </c>
      <c r="E6" s="3">
        <f>DST!E6</f>
        <v>0.270833333333331</v>
      </c>
      <c r="F6" s="3">
        <f>DST!F6</f>
        <v>0.95833333333332</v>
      </c>
      <c r="G6" s="4">
        <f t="shared" si="2"/>
        <v>0.32638888888888884</v>
      </c>
      <c r="H6" s="4">
        <f t="shared" si="1"/>
        <v>0</v>
      </c>
    </row>
    <row r="7" spans="1:8" ht="12.75">
      <c r="A7" s="2">
        <v>37992</v>
      </c>
      <c r="B7" s="3">
        <f>DST!B7</f>
        <v>0.34375</v>
      </c>
      <c r="C7" s="3">
        <f>DST!C7</f>
        <v>0.6708333333333334</v>
      </c>
      <c r="D7" s="4">
        <f t="shared" si="0"/>
        <v>0.3270833333333334</v>
      </c>
      <c r="E7" s="3">
        <f>DST!E7</f>
        <v>0.270833333333331</v>
      </c>
      <c r="F7" s="3">
        <f>DST!F7</f>
        <v>0.95833333333332</v>
      </c>
      <c r="G7" s="4">
        <f t="shared" si="2"/>
        <v>0.3270833333333334</v>
      </c>
      <c r="H7" s="4">
        <f t="shared" si="1"/>
        <v>0</v>
      </c>
    </row>
    <row r="8" spans="1:8" ht="12.75">
      <c r="A8" s="2">
        <v>37993</v>
      </c>
      <c r="B8" s="3">
        <f>DST!B8</f>
        <v>0.3430555555555555</v>
      </c>
      <c r="C8" s="3">
        <f>DST!C8</f>
        <v>0.6722222222222222</v>
      </c>
      <c r="D8" s="4">
        <f t="shared" si="0"/>
        <v>0.32916666666666666</v>
      </c>
      <c r="E8" s="3">
        <f>DST!E8</f>
        <v>0.270833333333331</v>
      </c>
      <c r="F8" s="3">
        <f>DST!F8</f>
        <v>0.95833333333332</v>
      </c>
      <c r="G8" s="4">
        <f t="shared" si="2"/>
        <v>0.32916666666666666</v>
      </c>
      <c r="H8" s="4">
        <f t="shared" si="1"/>
        <v>0</v>
      </c>
    </row>
    <row r="9" spans="1:11" ht="12.75">
      <c r="A9" s="2">
        <v>37994</v>
      </c>
      <c r="B9" s="3">
        <f>DST!B9</f>
        <v>0.3430555555555555</v>
      </c>
      <c r="C9" s="3">
        <f>DST!C9</f>
        <v>0.6729166666666666</v>
      </c>
      <c r="D9" s="4">
        <f t="shared" si="0"/>
        <v>0.3298611111111111</v>
      </c>
      <c r="E9" s="3">
        <f>DST!E9</f>
        <v>0.270833333333331</v>
      </c>
      <c r="F9" s="3">
        <f>DST!F9</f>
        <v>0.95833333333332</v>
      </c>
      <c r="G9" s="4">
        <f t="shared" si="2"/>
        <v>0.3298611111111111</v>
      </c>
      <c r="H9" s="4">
        <f t="shared" si="1"/>
        <v>0</v>
      </c>
      <c r="I9" s="5"/>
      <c r="J9" s="5"/>
      <c r="K9" s="5"/>
    </row>
    <row r="10" spans="1:11" ht="12.75">
      <c r="A10" s="2">
        <v>37995</v>
      </c>
      <c r="B10" s="3">
        <f>DST!B10</f>
        <v>0.3423611111111111</v>
      </c>
      <c r="C10" s="3">
        <f>DST!C10</f>
        <v>0.6736111111111112</v>
      </c>
      <c r="D10" s="4">
        <f t="shared" si="0"/>
        <v>0.33125000000000004</v>
      </c>
      <c r="E10" s="3">
        <f>DST!E10</f>
        <v>0.270833333333331</v>
      </c>
      <c r="F10" s="3">
        <f>DST!F10</f>
        <v>0.95833333333332</v>
      </c>
      <c r="G10" s="4">
        <f t="shared" si="2"/>
        <v>0.33125000000000004</v>
      </c>
      <c r="H10" s="4">
        <f t="shared" si="1"/>
        <v>0</v>
      </c>
      <c r="I10" s="5"/>
      <c r="J10" s="12"/>
      <c r="K10" s="12"/>
    </row>
    <row r="11" spans="1:11" ht="12.75">
      <c r="A11" s="2">
        <v>37996</v>
      </c>
      <c r="B11" s="3">
        <f>DST!B11</f>
        <v>0.3423611111111111</v>
      </c>
      <c r="C11" s="3">
        <f>DST!C11</f>
        <v>0.675</v>
      </c>
      <c r="D11" s="4">
        <f t="shared" si="0"/>
        <v>0.33263888888888893</v>
      </c>
      <c r="E11" s="3">
        <f>DST!E11</f>
        <v>0.270833333333331</v>
      </c>
      <c r="F11" s="3">
        <f>DST!F11</f>
        <v>0.95833333333332</v>
      </c>
      <c r="G11" s="4">
        <f t="shared" si="2"/>
        <v>0.33263888888888893</v>
      </c>
      <c r="H11" s="4">
        <f t="shared" si="1"/>
        <v>0</v>
      </c>
      <c r="I11" s="5"/>
      <c r="J11" s="12"/>
      <c r="K11" s="12"/>
    </row>
    <row r="12" spans="1:11" ht="12.75">
      <c r="A12" s="2">
        <v>37997</v>
      </c>
      <c r="B12" s="3">
        <f>DST!B12</f>
        <v>0.3416666666666666</v>
      </c>
      <c r="C12" s="3">
        <f>DST!C12</f>
        <v>0.6756944444444444</v>
      </c>
      <c r="D12" s="4">
        <f t="shared" si="0"/>
        <v>0.33402777777777776</v>
      </c>
      <c r="E12" s="3">
        <f>DST!E12</f>
        <v>0.270833333333331</v>
      </c>
      <c r="F12" s="3">
        <f>DST!F12</f>
        <v>0.95833333333332</v>
      </c>
      <c r="G12" s="4">
        <f t="shared" si="2"/>
        <v>0.33402777777777776</v>
      </c>
      <c r="H12" s="4">
        <f t="shared" si="1"/>
        <v>0</v>
      </c>
      <c r="I12" s="5"/>
      <c r="J12" s="12"/>
      <c r="K12" s="12"/>
    </row>
    <row r="13" spans="1:11" ht="12.75">
      <c r="A13" s="2">
        <v>37998</v>
      </c>
      <c r="B13" s="3">
        <f>DST!B13</f>
        <v>0.34097222222222223</v>
      </c>
      <c r="C13" s="3">
        <f>DST!C13</f>
        <v>0.6770833333333334</v>
      </c>
      <c r="D13" s="4">
        <f t="shared" si="0"/>
        <v>0.33611111111111114</v>
      </c>
      <c r="E13" s="3">
        <f>DST!E13</f>
        <v>0.270833333333331</v>
      </c>
      <c r="F13" s="3">
        <f>DST!F13</f>
        <v>0.95833333333332</v>
      </c>
      <c r="G13" s="4">
        <f t="shared" si="2"/>
        <v>0.33611111111111114</v>
      </c>
      <c r="H13" s="4">
        <f t="shared" si="1"/>
        <v>0</v>
      </c>
      <c r="I13" s="5"/>
      <c r="J13" s="12"/>
      <c r="K13" s="12"/>
    </row>
    <row r="14" spans="1:11" ht="12.75">
      <c r="A14" s="2">
        <v>37999</v>
      </c>
      <c r="B14" s="3">
        <f>DST!B14</f>
        <v>0.34097222222222223</v>
      </c>
      <c r="C14" s="3">
        <f>DST!C14</f>
        <v>0.6777777777777777</v>
      </c>
      <c r="D14" s="4">
        <f t="shared" si="0"/>
        <v>0.33680555555555547</v>
      </c>
      <c r="E14" s="3">
        <f>DST!E14</f>
        <v>0.270833333333331</v>
      </c>
      <c r="F14" s="3">
        <f>DST!F14</f>
        <v>0.95833333333332</v>
      </c>
      <c r="G14" s="4">
        <f t="shared" si="2"/>
        <v>0.33680555555555547</v>
      </c>
      <c r="H14" s="4">
        <f t="shared" si="1"/>
        <v>0</v>
      </c>
      <c r="I14" s="5"/>
      <c r="J14" s="12"/>
      <c r="K14" s="12"/>
    </row>
    <row r="15" spans="1:11" ht="12.75">
      <c r="A15" s="2">
        <v>38000</v>
      </c>
      <c r="B15" s="3">
        <f>DST!B15</f>
        <v>0.34027777777777773</v>
      </c>
      <c r="C15" s="3">
        <f>DST!C15</f>
        <v>0.6791666666666667</v>
      </c>
      <c r="D15" s="4">
        <f t="shared" si="0"/>
        <v>0.33888888888888896</v>
      </c>
      <c r="E15" s="3">
        <f>DST!E15</f>
        <v>0.270833333333331</v>
      </c>
      <c r="F15" s="3">
        <f>DST!F15</f>
        <v>0.95833333333332</v>
      </c>
      <c r="G15" s="4">
        <f t="shared" si="2"/>
        <v>0.33888888888888896</v>
      </c>
      <c r="H15" s="4">
        <f t="shared" si="1"/>
        <v>0</v>
      </c>
      <c r="I15" s="5"/>
      <c r="J15" s="12"/>
      <c r="K15" s="12"/>
    </row>
    <row r="16" spans="1:11" ht="12.75">
      <c r="A16" s="2">
        <v>38001</v>
      </c>
      <c r="B16" s="3">
        <f>DST!B16</f>
        <v>0.33958333333333335</v>
      </c>
      <c r="C16" s="3">
        <f>DST!C16</f>
        <v>0.6805555555555555</v>
      </c>
      <c r="D16" s="4">
        <f t="shared" si="0"/>
        <v>0.3409722222222221</v>
      </c>
      <c r="E16" s="3">
        <f>DST!E16</f>
        <v>0.270833333333331</v>
      </c>
      <c r="F16" s="3">
        <f>DST!F16</f>
        <v>0.95833333333332</v>
      </c>
      <c r="G16" s="4">
        <f t="shared" si="2"/>
        <v>0.3409722222222221</v>
      </c>
      <c r="H16" s="4">
        <f t="shared" si="1"/>
        <v>0</v>
      </c>
      <c r="I16" s="5"/>
      <c r="J16" s="12"/>
      <c r="K16" s="12"/>
    </row>
    <row r="17" spans="1:11" ht="12.75">
      <c r="A17" s="2">
        <v>38002</v>
      </c>
      <c r="B17" s="3">
        <f>DST!B17</f>
        <v>0.33888888888888885</v>
      </c>
      <c r="C17" s="3">
        <f>DST!C17</f>
        <v>0.68125</v>
      </c>
      <c r="D17" s="4">
        <f t="shared" si="0"/>
        <v>0.34236111111111117</v>
      </c>
      <c r="E17" s="3">
        <f>DST!E17</f>
        <v>0.270833333333331</v>
      </c>
      <c r="F17" s="3">
        <f>DST!F17</f>
        <v>0.95833333333332</v>
      </c>
      <c r="G17" s="4">
        <f t="shared" si="2"/>
        <v>0.34236111111111117</v>
      </c>
      <c r="H17" s="4">
        <f t="shared" si="1"/>
        <v>0</v>
      </c>
      <c r="I17" s="5"/>
      <c r="J17" s="12"/>
      <c r="K17" s="12"/>
    </row>
    <row r="18" spans="1:11" ht="12.75">
      <c r="A18" s="2">
        <v>38003</v>
      </c>
      <c r="B18" s="3">
        <f>DST!B18</f>
        <v>0.33819444444444446</v>
      </c>
      <c r="C18" s="3">
        <f>DST!C18</f>
        <v>0.6826388888888889</v>
      </c>
      <c r="D18" s="4">
        <f t="shared" si="0"/>
        <v>0.34444444444444444</v>
      </c>
      <c r="E18" s="3">
        <f>DST!E18</f>
        <v>0.270833333333331</v>
      </c>
      <c r="F18" s="3">
        <f>DST!F18</f>
        <v>0.95833333333332</v>
      </c>
      <c r="G18" s="4">
        <f t="shared" si="2"/>
        <v>0.34444444444444444</v>
      </c>
      <c r="H18" s="4">
        <f t="shared" si="1"/>
        <v>0</v>
      </c>
      <c r="I18" s="5"/>
      <c r="J18" s="12"/>
      <c r="K18" s="12"/>
    </row>
    <row r="19" spans="1:11" ht="12.75">
      <c r="A19" s="2">
        <v>38004</v>
      </c>
      <c r="B19" s="3">
        <f>DST!B19</f>
        <v>0.3375</v>
      </c>
      <c r="C19" s="3">
        <f>DST!C19</f>
        <v>0.6840277777777778</v>
      </c>
      <c r="D19" s="4">
        <f t="shared" si="0"/>
        <v>0.34652777777777777</v>
      </c>
      <c r="E19" s="3">
        <f>DST!E19</f>
        <v>0.270833333333331</v>
      </c>
      <c r="F19" s="3">
        <f>DST!F19</f>
        <v>0.95833333333332</v>
      </c>
      <c r="G19" s="4">
        <f t="shared" si="2"/>
        <v>0.34652777777777777</v>
      </c>
      <c r="H19" s="4">
        <f t="shared" si="1"/>
        <v>0</v>
      </c>
      <c r="I19" s="5"/>
      <c r="J19" s="12"/>
      <c r="K19" s="12"/>
    </row>
    <row r="20" spans="1:11" ht="12.75">
      <c r="A20" s="2">
        <v>38005</v>
      </c>
      <c r="B20" s="3">
        <f>DST!B20</f>
        <v>0.3368055555555556</v>
      </c>
      <c r="C20" s="3">
        <f>DST!C20</f>
        <v>0.6847222222222222</v>
      </c>
      <c r="D20" s="4">
        <f t="shared" si="0"/>
        <v>0.34791666666666665</v>
      </c>
      <c r="E20" s="3">
        <f>DST!E20</f>
        <v>0.270833333333331</v>
      </c>
      <c r="F20" s="3">
        <f>DST!F20</f>
        <v>0.95833333333332</v>
      </c>
      <c r="G20" s="4">
        <f t="shared" si="2"/>
        <v>0.34791666666666665</v>
      </c>
      <c r="H20" s="4">
        <f t="shared" si="1"/>
        <v>0</v>
      </c>
      <c r="I20" s="5"/>
      <c r="J20" s="12"/>
      <c r="K20" s="12"/>
    </row>
    <row r="21" spans="1:11" ht="12.75">
      <c r="A21" s="2">
        <v>38006</v>
      </c>
      <c r="B21" s="3">
        <f>DST!B21</f>
        <v>0.3361111111111111</v>
      </c>
      <c r="C21" s="3">
        <f>DST!C21</f>
        <v>0.686111111111111</v>
      </c>
      <c r="D21" s="4">
        <f t="shared" si="0"/>
        <v>0.3499999999999999</v>
      </c>
      <c r="E21" s="3">
        <f>DST!E21</f>
        <v>0.270833333333331</v>
      </c>
      <c r="F21" s="3">
        <f>DST!F21</f>
        <v>0.95833333333332</v>
      </c>
      <c r="G21" s="4">
        <f t="shared" si="2"/>
        <v>0.3499999999999999</v>
      </c>
      <c r="H21" s="4">
        <f t="shared" si="1"/>
        <v>0</v>
      </c>
      <c r="I21" s="5"/>
      <c r="J21" s="12"/>
      <c r="K21" s="12"/>
    </row>
    <row r="22" spans="1:8" ht="12.75">
      <c r="A22" s="2">
        <v>38007</v>
      </c>
      <c r="B22" s="3">
        <f>DST!B22</f>
        <v>0.3354166666666667</v>
      </c>
      <c r="C22" s="3">
        <f>DST!C22</f>
        <v>0.6875</v>
      </c>
      <c r="D22" s="4">
        <f t="shared" si="0"/>
        <v>0.3520833333333333</v>
      </c>
      <c r="E22" s="3">
        <f>DST!E22</f>
        <v>0.270833333333331</v>
      </c>
      <c r="F22" s="3">
        <f>DST!F22</f>
        <v>0.95833333333332</v>
      </c>
      <c r="G22" s="4">
        <f t="shared" si="2"/>
        <v>0.3520833333333333</v>
      </c>
      <c r="H22" s="4">
        <f t="shared" si="1"/>
        <v>0</v>
      </c>
    </row>
    <row r="23" spans="1:8" ht="12.75">
      <c r="A23" s="2">
        <v>38008</v>
      </c>
      <c r="B23" s="3">
        <f>DST!B23</f>
        <v>0.3347222222222222</v>
      </c>
      <c r="C23" s="3">
        <f>DST!C23</f>
        <v>0.6881944444444444</v>
      </c>
      <c r="D23" s="4">
        <f t="shared" si="0"/>
        <v>0.35347222222222224</v>
      </c>
      <c r="E23" s="3">
        <f>DST!E23</f>
        <v>0.270833333333331</v>
      </c>
      <c r="F23" s="3">
        <f>DST!F23</f>
        <v>0.95833333333332</v>
      </c>
      <c r="G23" s="4">
        <f t="shared" si="2"/>
        <v>0.35347222222222224</v>
      </c>
      <c r="H23" s="4">
        <f t="shared" si="1"/>
        <v>0</v>
      </c>
    </row>
    <row r="24" spans="1:8" ht="12.75">
      <c r="A24" s="2">
        <v>38009</v>
      </c>
      <c r="B24" s="3">
        <f>DST!B24</f>
        <v>0.3333333333333333</v>
      </c>
      <c r="C24" s="3">
        <f>DST!C24</f>
        <v>0.6895833333333333</v>
      </c>
      <c r="D24" s="4">
        <f t="shared" si="0"/>
        <v>0.35625</v>
      </c>
      <c r="E24" s="3">
        <f>DST!E24</f>
        <v>0.270833333333331</v>
      </c>
      <c r="F24" s="3">
        <f>DST!F24</f>
        <v>0.95833333333332</v>
      </c>
      <c r="G24" s="4">
        <f t="shared" si="2"/>
        <v>0.35625</v>
      </c>
      <c r="H24" s="4">
        <f t="shared" si="1"/>
        <v>0</v>
      </c>
    </row>
    <row r="25" spans="1:8" ht="12.75">
      <c r="A25" s="2">
        <v>38010</v>
      </c>
      <c r="B25" s="3">
        <f>DST!B25</f>
        <v>0.3326388888888889</v>
      </c>
      <c r="C25" s="3">
        <f>DST!C25</f>
        <v>0.6909722222222222</v>
      </c>
      <c r="D25" s="4">
        <f t="shared" si="0"/>
        <v>0.35833333333333334</v>
      </c>
      <c r="E25" s="3">
        <f>DST!E25</f>
        <v>0.270833333333331</v>
      </c>
      <c r="F25" s="3">
        <f>DST!F25</f>
        <v>0.95833333333332</v>
      </c>
      <c r="G25" s="4">
        <f t="shared" si="2"/>
        <v>0.35833333333333334</v>
      </c>
      <c r="H25" s="4">
        <f t="shared" si="1"/>
        <v>0</v>
      </c>
    </row>
    <row r="26" spans="1:8" ht="12.75">
      <c r="A26" s="2">
        <v>38011</v>
      </c>
      <c r="B26" s="3">
        <f>DST!B26</f>
        <v>0.33194444444444443</v>
      </c>
      <c r="C26" s="3">
        <f>DST!C26</f>
        <v>0.6923611111111111</v>
      </c>
      <c r="D26" s="4">
        <f t="shared" si="0"/>
        <v>0.36041666666666666</v>
      </c>
      <c r="E26" s="3">
        <f>DST!E26</f>
        <v>0.270833333333331</v>
      </c>
      <c r="F26" s="3">
        <f>DST!F26</f>
        <v>0.95833333333332</v>
      </c>
      <c r="G26" s="4">
        <f t="shared" si="2"/>
        <v>0.36041666666666666</v>
      </c>
      <c r="H26" s="4">
        <f t="shared" si="1"/>
        <v>0</v>
      </c>
    </row>
    <row r="27" spans="1:8" ht="12.75">
      <c r="A27" s="2">
        <v>38012</v>
      </c>
      <c r="B27" s="3">
        <f>DST!B27</f>
        <v>0.33055555555555555</v>
      </c>
      <c r="C27" s="3">
        <f>DST!C27</f>
        <v>0.69375</v>
      </c>
      <c r="D27" s="4">
        <f t="shared" si="0"/>
        <v>0.36319444444444443</v>
      </c>
      <c r="E27" s="3">
        <f>DST!E27</f>
        <v>0.270833333333331</v>
      </c>
      <c r="F27" s="3">
        <f>DST!F27</f>
        <v>0.95833333333332</v>
      </c>
      <c r="G27" s="4">
        <f t="shared" si="2"/>
        <v>0.36319444444444443</v>
      </c>
      <c r="H27" s="4">
        <f t="shared" si="1"/>
        <v>0</v>
      </c>
    </row>
    <row r="28" spans="1:8" ht="12.75">
      <c r="A28" s="2">
        <v>38013</v>
      </c>
      <c r="B28" s="3">
        <f>DST!B28</f>
        <v>0.3298611111111111</v>
      </c>
      <c r="C28" s="3">
        <f>DST!C28</f>
        <v>0.6944444444444445</v>
      </c>
      <c r="D28" s="4">
        <f t="shared" si="0"/>
        <v>0.3645833333333334</v>
      </c>
      <c r="E28" s="3">
        <f>DST!E28</f>
        <v>0.270833333333331</v>
      </c>
      <c r="F28" s="3">
        <f>DST!F28</f>
        <v>0.95833333333332</v>
      </c>
      <c r="G28" s="4">
        <f t="shared" si="2"/>
        <v>0.3645833333333334</v>
      </c>
      <c r="H28" s="4">
        <f t="shared" si="1"/>
        <v>0</v>
      </c>
    </row>
    <row r="29" spans="1:8" ht="12.75">
      <c r="A29" s="2">
        <v>38014</v>
      </c>
      <c r="B29" s="3">
        <f>DST!B29</f>
        <v>0.32916666666666666</v>
      </c>
      <c r="C29" s="3">
        <f>DST!C29</f>
        <v>0.6958333333333333</v>
      </c>
      <c r="D29" s="4">
        <f t="shared" si="0"/>
        <v>0.36666666666666664</v>
      </c>
      <c r="E29" s="3">
        <f>DST!E29</f>
        <v>0.270833333333331</v>
      </c>
      <c r="F29" s="3">
        <f>DST!F29</f>
        <v>0.95833333333332</v>
      </c>
      <c r="G29" s="4">
        <f t="shared" si="2"/>
        <v>0.36666666666666664</v>
      </c>
      <c r="H29" s="4">
        <f t="shared" si="1"/>
        <v>0</v>
      </c>
    </row>
    <row r="30" spans="1:8" ht="12.75">
      <c r="A30" s="2">
        <v>38015</v>
      </c>
      <c r="B30" s="3">
        <f>DST!B30</f>
        <v>0.3277777777777778</v>
      </c>
      <c r="C30" s="3">
        <f>DST!C30</f>
        <v>0.6972222222222223</v>
      </c>
      <c r="D30" s="4">
        <f t="shared" si="0"/>
        <v>0.3694444444444445</v>
      </c>
      <c r="E30" s="3">
        <f>DST!E30</f>
        <v>0.270833333333331</v>
      </c>
      <c r="F30" s="3">
        <f>DST!F30</f>
        <v>0.95833333333332</v>
      </c>
      <c r="G30" s="4">
        <f t="shared" si="2"/>
        <v>0.3694444444444445</v>
      </c>
      <c r="H30" s="4">
        <f t="shared" si="1"/>
        <v>0</v>
      </c>
    </row>
    <row r="31" spans="1:8" ht="12.75">
      <c r="A31" s="2">
        <v>38016</v>
      </c>
      <c r="B31" s="3">
        <f>DST!B31</f>
        <v>0.32708333333333334</v>
      </c>
      <c r="C31" s="3">
        <f>DST!C31</f>
        <v>0.6986111111111111</v>
      </c>
      <c r="D31" s="4">
        <f t="shared" si="0"/>
        <v>0.37152777777777773</v>
      </c>
      <c r="E31" s="3">
        <f>DST!E31</f>
        <v>0.270833333333331</v>
      </c>
      <c r="F31" s="3">
        <f>DST!F31</f>
        <v>0.95833333333332</v>
      </c>
      <c r="G31" s="4">
        <f t="shared" si="2"/>
        <v>0.37152777777777773</v>
      </c>
      <c r="H31" s="4">
        <f t="shared" si="1"/>
        <v>0</v>
      </c>
    </row>
    <row r="32" spans="1:9" ht="12.75">
      <c r="A32" s="2">
        <v>38017</v>
      </c>
      <c r="B32" s="3">
        <f>DST!B32</f>
        <v>0.32569444444444445</v>
      </c>
      <c r="C32" s="3">
        <f>DST!C32</f>
        <v>0.7</v>
      </c>
      <c r="D32" s="4">
        <f t="shared" si="0"/>
        <v>0.3743055555555555</v>
      </c>
      <c r="E32" s="3">
        <f>DST!E32</f>
        <v>0.270833333333331</v>
      </c>
      <c r="F32" s="3">
        <f>DST!F32</f>
        <v>0.95833333333332</v>
      </c>
      <c r="G32" s="4">
        <f t="shared" si="2"/>
        <v>0.3743055555555555</v>
      </c>
      <c r="H32" s="4">
        <f t="shared" si="1"/>
        <v>0</v>
      </c>
      <c r="I32" s="8"/>
    </row>
    <row r="33" spans="1:9" ht="12.75">
      <c r="A33" s="2">
        <v>38018</v>
      </c>
      <c r="B33" s="3">
        <f>DST!B33</f>
        <v>0.32430555555555557</v>
      </c>
      <c r="C33" s="3">
        <f>DST!C33</f>
        <v>0.7013888888888888</v>
      </c>
      <c r="D33" s="4">
        <f t="shared" si="0"/>
        <v>0.37708333333333327</v>
      </c>
      <c r="E33" s="3">
        <f>DST!E33</f>
        <v>0.270833333333331</v>
      </c>
      <c r="F33" s="3">
        <f>DST!F33</f>
        <v>0.95833333333332</v>
      </c>
      <c r="G33" s="4">
        <f t="shared" si="2"/>
        <v>0.37708333333333327</v>
      </c>
      <c r="H33" s="4">
        <f t="shared" si="1"/>
        <v>0</v>
      </c>
      <c r="I33" s="5"/>
    </row>
    <row r="34" spans="1:9" ht="12.75">
      <c r="A34" s="2">
        <v>38019</v>
      </c>
      <c r="B34" s="3">
        <f>DST!B34</f>
        <v>0.3236111111111111</v>
      </c>
      <c r="C34" s="3">
        <f>DST!C34</f>
        <v>0.7027777777777778</v>
      </c>
      <c r="D34" s="4">
        <f t="shared" si="0"/>
        <v>0.3791666666666667</v>
      </c>
      <c r="E34" s="3">
        <f>DST!E34</f>
        <v>0.270833333333331</v>
      </c>
      <c r="F34" s="3">
        <f>DST!F34</f>
        <v>0.95833333333332</v>
      </c>
      <c r="G34" s="4">
        <f t="shared" si="2"/>
        <v>0.3791666666666667</v>
      </c>
      <c r="H34" s="4">
        <f t="shared" si="1"/>
        <v>0</v>
      </c>
      <c r="I34" s="5"/>
    </row>
    <row r="35" spans="1:9" ht="12.75">
      <c r="A35" s="2">
        <v>38020</v>
      </c>
      <c r="B35" s="3">
        <f>DST!B35</f>
        <v>0.32222222222222224</v>
      </c>
      <c r="C35" s="3">
        <f>DST!C35</f>
        <v>0.7041666666666666</v>
      </c>
      <c r="D35" s="4">
        <f t="shared" si="0"/>
        <v>0.38194444444444436</v>
      </c>
      <c r="E35" s="3">
        <f>DST!E35</f>
        <v>0.270833333333331</v>
      </c>
      <c r="F35" s="3">
        <f>DST!F35</f>
        <v>0.95833333333332</v>
      </c>
      <c r="G35" s="4">
        <f t="shared" si="2"/>
        <v>0.38194444444444436</v>
      </c>
      <c r="H35" s="4">
        <f t="shared" si="1"/>
        <v>0</v>
      </c>
      <c r="I35" s="5"/>
    </row>
    <row r="36" spans="1:9" ht="12.75">
      <c r="A36" s="2">
        <v>38021</v>
      </c>
      <c r="B36" s="3">
        <f>DST!B36</f>
        <v>0.32083333333333336</v>
      </c>
      <c r="C36" s="3">
        <f>DST!C36</f>
        <v>0.7055555555555556</v>
      </c>
      <c r="D36" s="4">
        <f t="shared" si="0"/>
        <v>0.38472222222222224</v>
      </c>
      <c r="E36" s="3">
        <f>DST!E36</f>
        <v>0.270833333333331</v>
      </c>
      <c r="F36" s="3">
        <f>DST!F36</f>
        <v>0.95833333333332</v>
      </c>
      <c r="G36" s="4">
        <f t="shared" si="2"/>
        <v>0.38472222222222224</v>
      </c>
      <c r="H36" s="4">
        <f t="shared" si="1"/>
        <v>0</v>
      </c>
      <c r="I36" s="5"/>
    </row>
    <row r="37" spans="1:9" ht="12.75">
      <c r="A37" s="2">
        <v>38022</v>
      </c>
      <c r="B37" s="3">
        <f>DST!B37</f>
        <v>0.3201388888888889</v>
      </c>
      <c r="C37" s="3">
        <f>DST!C37</f>
        <v>0.70625</v>
      </c>
      <c r="D37" s="4">
        <f t="shared" si="0"/>
        <v>0.3861111111111111</v>
      </c>
      <c r="E37" s="3">
        <f>DST!E37</f>
        <v>0.270833333333331</v>
      </c>
      <c r="F37" s="3">
        <f>DST!F37</f>
        <v>0.95833333333332</v>
      </c>
      <c r="G37" s="4">
        <f t="shared" si="2"/>
        <v>0.3861111111111111</v>
      </c>
      <c r="H37" s="4">
        <f t="shared" si="1"/>
        <v>0</v>
      </c>
      <c r="I37" s="5"/>
    </row>
    <row r="38" spans="1:9" ht="12.75">
      <c r="A38" s="2">
        <v>38023</v>
      </c>
      <c r="B38" s="3">
        <f>DST!B38</f>
        <v>0.31875</v>
      </c>
      <c r="C38" s="3">
        <f>DST!C38</f>
        <v>0.7076388888888889</v>
      </c>
      <c r="D38" s="4">
        <f t="shared" si="0"/>
        <v>0.38888888888888895</v>
      </c>
      <c r="E38" s="3">
        <f>DST!E38</f>
        <v>0.270833333333331</v>
      </c>
      <c r="F38" s="3">
        <f>DST!F38</f>
        <v>0.95833333333332</v>
      </c>
      <c r="G38" s="4">
        <f t="shared" si="2"/>
        <v>0.38888888888888895</v>
      </c>
      <c r="H38" s="4">
        <f t="shared" si="1"/>
        <v>0</v>
      </c>
      <c r="I38" s="5"/>
    </row>
    <row r="39" spans="1:9" ht="12.75">
      <c r="A39" s="2">
        <v>38024</v>
      </c>
      <c r="B39" s="3">
        <f>DST!B39</f>
        <v>0.31736111111111115</v>
      </c>
      <c r="C39" s="3">
        <f>DST!C39</f>
        <v>0.7090277777777777</v>
      </c>
      <c r="D39" s="4">
        <f t="shared" si="0"/>
        <v>0.39166666666666655</v>
      </c>
      <c r="E39" s="3">
        <f>DST!E39</f>
        <v>0.270833333333331</v>
      </c>
      <c r="F39" s="3">
        <f>DST!F39</f>
        <v>0.95833333333332</v>
      </c>
      <c r="G39" s="4">
        <f t="shared" si="2"/>
        <v>0.39166666666666655</v>
      </c>
      <c r="H39" s="4">
        <f t="shared" si="1"/>
        <v>0</v>
      </c>
      <c r="I39" s="5"/>
    </row>
    <row r="40" spans="1:9" ht="12.75">
      <c r="A40" s="2">
        <v>38025</v>
      </c>
      <c r="B40" s="3">
        <f>DST!B40</f>
        <v>0.3159722222222222</v>
      </c>
      <c r="C40" s="3">
        <f>DST!C40</f>
        <v>0.7104166666666667</v>
      </c>
      <c r="D40" s="4">
        <f t="shared" si="0"/>
        <v>0.3944444444444445</v>
      </c>
      <c r="E40" s="3">
        <f>DST!E40</f>
        <v>0.270833333333331</v>
      </c>
      <c r="F40" s="3">
        <f>DST!F40</f>
        <v>0.95833333333332</v>
      </c>
      <c r="G40" s="4">
        <f t="shared" si="2"/>
        <v>0.3944444444444445</v>
      </c>
      <c r="H40" s="4">
        <f t="shared" si="1"/>
        <v>0</v>
      </c>
      <c r="I40" s="5"/>
    </row>
    <row r="41" spans="1:9" ht="12.75">
      <c r="A41" s="2">
        <v>38026</v>
      </c>
      <c r="B41" s="3">
        <f>DST!B41</f>
        <v>0.31527777777777777</v>
      </c>
      <c r="C41" s="3">
        <f>DST!C41</f>
        <v>0.7118055555555555</v>
      </c>
      <c r="D41" s="4">
        <f t="shared" si="0"/>
        <v>0.3965277777777777</v>
      </c>
      <c r="E41" s="3">
        <f>DST!E41</f>
        <v>0.270833333333331</v>
      </c>
      <c r="F41" s="3">
        <f>DST!F41</f>
        <v>0.95833333333332</v>
      </c>
      <c r="G41" s="4">
        <f t="shared" si="2"/>
        <v>0.3965277777777777</v>
      </c>
      <c r="H41" s="4">
        <f t="shared" si="1"/>
        <v>0</v>
      </c>
      <c r="I41" s="5"/>
    </row>
    <row r="42" spans="1:9" ht="12.75">
      <c r="A42" s="2">
        <v>38027</v>
      </c>
      <c r="B42" s="3">
        <f>DST!B42</f>
        <v>0.3138888888888889</v>
      </c>
      <c r="C42" s="3">
        <f>DST!C42</f>
        <v>0.7131944444444445</v>
      </c>
      <c r="D42" s="4">
        <f t="shared" si="0"/>
        <v>0.3993055555555556</v>
      </c>
      <c r="E42" s="3">
        <f>DST!E42</f>
        <v>0.270833333333331</v>
      </c>
      <c r="F42" s="3">
        <f>DST!F42</f>
        <v>0.95833333333332</v>
      </c>
      <c r="G42" s="4">
        <f t="shared" si="2"/>
        <v>0.3993055555555556</v>
      </c>
      <c r="H42" s="4">
        <f t="shared" si="1"/>
        <v>0</v>
      </c>
      <c r="I42" s="5"/>
    </row>
    <row r="43" spans="1:9" ht="12.75">
      <c r="A43" s="2">
        <v>38028</v>
      </c>
      <c r="B43" s="3">
        <f>DST!B43</f>
        <v>0.3125</v>
      </c>
      <c r="C43" s="3">
        <f>DST!C43</f>
        <v>0.7145833333333332</v>
      </c>
      <c r="D43" s="4">
        <f t="shared" si="0"/>
        <v>0.40208333333333324</v>
      </c>
      <c r="E43" s="3">
        <f>DST!E43</f>
        <v>0.270833333333331</v>
      </c>
      <c r="F43" s="3">
        <f>DST!F43</f>
        <v>0.95833333333332</v>
      </c>
      <c r="G43" s="4">
        <f t="shared" si="2"/>
        <v>0.40208333333333324</v>
      </c>
      <c r="H43" s="4">
        <f t="shared" si="1"/>
        <v>0</v>
      </c>
      <c r="I43" s="5"/>
    </row>
    <row r="44" spans="1:9" ht="12.75">
      <c r="A44" s="2">
        <v>38029</v>
      </c>
      <c r="B44" s="3">
        <f>DST!B44</f>
        <v>0.3111111111111111</v>
      </c>
      <c r="C44" s="3">
        <f>DST!C44</f>
        <v>0.7159722222222222</v>
      </c>
      <c r="D44" s="4">
        <f t="shared" si="0"/>
        <v>0.4048611111111111</v>
      </c>
      <c r="E44" s="3">
        <f>DST!E44</f>
        <v>0.270833333333331</v>
      </c>
      <c r="F44" s="3">
        <f>DST!F44</f>
        <v>0.95833333333332</v>
      </c>
      <c r="G44" s="4">
        <f t="shared" si="2"/>
        <v>0.4048611111111111</v>
      </c>
      <c r="H44" s="4">
        <f t="shared" si="1"/>
        <v>0</v>
      </c>
      <c r="I44" s="5"/>
    </row>
    <row r="45" spans="1:9" ht="12.75">
      <c r="A45" s="2">
        <v>38030</v>
      </c>
      <c r="B45" s="3">
        <f>DST!B45</f>
        <v>0.30972222222222223</v>
      </c>
      <c r="C45" s="3">
        <f>DST!C45</f>
        <v>0.717361111111111</v>
      </c>
      <c r="D45" s="4">
        <f t="shared" si="0"/>
        <v>0.4076388888888888</v>
      </c>
      <c r="E45" s="3">
        <f>DST!E45</f>
        <v>0.270833333333331</v>
      </c>
      <c r="F45" s="3">
        <f>DST!F45</f>
        <v>0.95833333333332</v>
      </c>
      <c r="G45" s="4">
        <f t="shared" si="2"/>
        <v>0.4076388888888888</v>
      </c>
      <c r="H45" s="4">
        <f t="shared" si="1"/>
        <v>0</v>
      </c>
      <c r="I45" s="5"/>
    </row>
    <row r="46" spans="1:9" ht="12.75">
      <c r="A46" s="2">
        <v>38031</v>
      </c>
      <c r="B46" s="3">
        <f>DST!B46</f>
        <v>0.30833333333333335</v>
      </c>
      <c r="C46" s="3">
        <f>DST!C46</f>
        <v>0.71875</v>
      </c>
      <c r="D46" s="4">
        <f t="shared" si="0"/>
        <v>0.41041666666666665</v>
      </c>
      <c r="E46" s="3">
        <f>DST!E46</f>
        <v>0.270833333333331</v>
      </c>
      <c r="F46" s="3">
        <f>DST!F46</f>
        <v>0.95833333333332</v>
      </c>
      <c r="G46" s="4">
        <f t="shared" si="2"/>
        <v>0.41041666666666665</v>
      </c>
      <c r="H46" s="4">
        <f t="shared" si="1"/>
        <v>0</v>
      </c>
      <c r="I46" s="5"/>
    </row>
    <row r="47" spans="1:9" ht="12.75">
      <c r="A47" s="2">
        <v>38032</v>
      </c>
      <c r="B47" s="3">
        <f>DST!B47</f>
        <v>0.3069444444444444</v>
      </c>
      <c r="C47" s="3">
        <f>DST!C47</f>
        <v>0.720138888888889</v>
      </c>
      <c r="D47" s="4">
        <f t="shared" si="0"/>
        <v>0.4131944444444446</v>
      </c>
      <c r="E47" s="3">
        <f>DST!E47</f>
        <v>0.270833333333331</v>
      </c>
      <c r="F47" s="3">
        <f>DST!F47</f>
        <v>0.95833333333332</v>
      </c>
      <c r="G47" s="4">
        <f t="shared" si="2"/>
        <v>0.4131944444444446</v>
      </c>
      <c r="H47" s="4">
        <f t="shared" si="1"/>
        <v>0</v>
      </c>
      <c r="I47" s="5"/>
    </row>
    <row r="48" spans="1:9" ht="12.75">
      <c r="A48" s="2">
        <v>38033</v>
      </c>
      <c r="B48" s="3">
        <f>DST!B48</f>
        <v>0.3055555555555555</v>
      </c>
      <c r="C48" s="3">
        <f>DST!C48</f>
        <v>0.7208333333333333</v>
      </c>
      <c r="D48" s="4">
        <f t="shared" si="0"/>
        <v>0.4152777777777778</v>
      </c>
      <c r="E48" s="3">
        <f>DST!E48</f>
        <v>0.270833333333331</v>
      </c>
      <c r="F48" s="3">
        <f>DST!F48</f>
        <v>0.95833333333332</v>
      </c>
      <c r="G48" s="4">
        <f t="shared" si="2"/>
        <v>0.4152777777777778</v>
      </c>
      <c r="H48" s="4">
        <f t="shared" si="1"/>
        <v>0</v>
      </c>
      <c r="I48" s="5"/>
    </row>
    <row r="49" spans="1:9" ht="12.75">
      <c r="A49" s="2">
        <v>38034</v>
      </c>
      <c r="B49" s="3">
        <f>DST!B49</f>
        <v>0.30416666666666664</v>
      </c>
      <c r="C49" s="3">
        <f>DST!C49</f>
        <v>0.7222222222222222</v>
      </c>
      <c r="D49" s="4">
        <f t="shared" si="0"/>
        <v>0.41805555555555557</v>
      </c>
      <c r="E49" s="3">
        <f>DST!E49</f>
        <v>0.270833333333331</v>
      </c>
      <c r="F49" s="3">
        <f>DST!F49</f>
        <v>0.95833333333332</v>
      </c>
      <c r="G49" s="4">
        <f t="shared" si="2"/>
        <v>0.41805555555555557</v>
      </c>
      <c r="H49" s="4">
        <f t="shared" si="1"/>
        <v>0</v>
      </c>
      <c r="I49" s="5"/>
    </row>
    <row r="50" spans="1:9" ht="12.75">
      <c r="A50" s="2">
        <v>38035</v>
      </c>
      <c r="B50" s="3">
        <f>DST!B50</f>
        <v>0.30277777777777776</v>
      </c>
      <c r="C50" s="3">
        <f>DST!C50</f>
        <v>0.7236111111111111</v>
      </c>
      <c r="D50" s="4">
        <f t="shared" si="0"/>
        <v>0.42083333333333334</v>
      </c>
      <c r="E50" s="3">
        <f>DST!E50</f>
        <v>0.270833333333331</v>
      </c>
      <c r="F50" s="3">
        <f>DST!F50</f>
        <v>0.95833333333332</v>
      </c>
      <c r="G50" s="4">
        <f t="shared" si="2"/>
        <v>0.42083333333333334</v>
      </c>
      <c r="H50" s="4">
        <f t="shared" si="1"/>
        <v>0</v>
      </c>
      <c r="I50" s="5"/>
    </row>
    <row r="51" spans="1:9" ht="12.75">
      <c r="A51" s="2">
        <v>38036</v>
      </c>
      <c r="B51" s="3">
        <f>DST!B51</f>
        <v>0.3013888888888889</v>
      </c>
      <c r="C51" s="3">
        <f>DST!C51</f>
        <v>0.725</v>
      </c>
      <c r="D51" s="4">
        <f t="shared" si="0"/>
        <v>0.4236111111111111</v>
      </c>
      <c r="E51" s="3">
        <f>DST!E51</f>
        <v>0.270833333333331</v>
      </c>
      <c r="F51" s="3">
        <f>DST!F51</f>
        <v>0.95833333333332</v>
      </c>
      <c r="G51" s="4">
        <f t="shared" si="2"/>
        <v>0.4236111111111111</v>
      </c>
      <c r="H51" s="4">
        <f t="shared" si="1"/>
        <v>0</v>
      </c>
      <c r="I51" s="5"/>
    </row>
    <row r="52" spans="1:9" ht="12.75">
      <c r="A52" s="2">
        <v>38037</v>
      </c>
      <c r="B52" s="3">
        <f>DST!B52</f>
        <v>0.3</v>
      </c>
      <c r="C52" s="3">
        <f>DST!C52</f>
        <v>0.7263888888888889</v>
      </c>
      <c r="D52" s="4">
        <f t="shared" si="0"/>
        <v>0.4263888888888889</v>
      </c>
      <c r="E52" s="3">
        <f>DST!E52</f>
        <v>0.270833333333331</v>
      </c>
      <c r="F52" s="3">
        <f>DST!F52</f>
        <v>0.95833333333332</v>
      </c>
      <c r="G52" s="4">
        <f t="shared" si="2"/>
        <v>0.4263888888888889</v>
      </c>
      <c r="H52" s="4">
        <f t="shared" si="1"/>
        <v>0</v>
      </c>
      <c r="I52" s="5"/>
    </row>
    <row r="53" spans="1:9" ht="12.75">
      <c r="A53" s="2">
        <v>38038</v>
      </c>
      <c r="B53" s="3">
        <f>DST!B53</f>
        <v>0.2986111111111111</v>
      </c>
      <c r="C53" s="3">
        <f>DST!C53</f>
        <v>0.7277777777777777</v>
      </c>
      <c r="D53" s="4">
        <f t="shared" si="0"/>
        <v>0.42916666666666664</v>
      </c>
      <c r="E53" s="3">
        <f>DST!E53</f>
        <v>0.270833333333331</v>
      </c>
      <c r="F53" s="3">
        <f>DST!F53</f>
        <v>0.95833333333332</v>
      </c>
      <c r="G53" s="4">
        <f t="shared" si="2"/>
        <v>0.42916666666666664</v>
      </c>
      <c r="H53" s="4">
        <f t="shared" si="1"/>
        <v>0</v>
      </c>
      <c r="I53" s="5"/>
    </row>
    <row r="54" spans="1:9" ht="12.75">
      <c r="A54" s="2">
        <v>38039</v>
      </c>
      <c r="B54" s="3">
        <f>DST!B54</f>
        <v>0.2965277777777778</v>
      </c>
      <c r="C54" s="3">
        <f>DST!C54</f>
        <v>0.7291666666666666</v>
      </c>
      <c r="D54" s="4">
        <f t="shared" si="0"/>
        <v>0.43263888888888885</v>
      </c>
      <c r="E54" s="3">
        <f>DST!E54</f>
        <v>0.270833333333331</v>
      </c>
      <c r="F54" s="3">
        <f>DST!F54</f>
        <v>0.95833333333332</v>
      </c>
      <c r="G54" s="4">
        <f t="shared" si="2"/>
        <v>0.43263888888888885</v>
      </c>
      <c r="H54" s="4">
        <f t="shared" si="1"/>
        <v>0</v>
      </c>
      <c r="I54" s="5"/>
    </row>
    <row r="55" spans="1:9" ht="12.75">
      <c r="A55" s="2">
        <v>38040</v>
      </c>
      <c r="B55" s="3">
        <f>DST!B55</f>
        <v>0.2951388888888889</v>
      </c>
      <c r="C55" s="3">
        <f>DST!C55</f>
        <v>0.7305555555555556</v>
      </c>
      <c r="D55" s="4">
        <f t="shared" si="0"/>
        <v>0.43541666666666673</v>
      </c>
      <c r="E55" s="3">
        <f>DST!E55</f>
        <v>0.270833333333331</v>
      </c>
      <c r="F55" s="3">
        <f>DST!F55</f>
        <v>0.95833333333332</v>
      </c>
      <c r="G55" s="4">
        <f t="shared" si="2"/>
        <v>0.43541666666666673</v>
      </c>
      <c r="H55" s="4">
        <f t="shared" si="1"/>
        <v>0</v>
      </c>
      <c r="I55" s="5"/>
    </row>
    <row r="56" spans="1:9" ht="12.75">
      <c r="A56" s="2">
        <v>38041</v>
      </c>
      <c r="B56" s="3">
        <f>DST!B56</f>
        <v>0.29375</v>
      </c>
      <c r="C56" s="3">
        <f>DST!C56</f>
        <v>0.7319444444444444</v>
      </c>
      <c r="D56" s="4">
        <f t="shared" si="0"/>
        <v>0.4381944444444444</v>
      </c>
      <c r="E56" s="3">
        <f>DST!E56</f>
        <v>0.270833333333331</v>
      </c>
      <c r="F56" s="3">
        <f>DST!F56</f>
        <v>0.95833333333332</v>
      </c>
      <c r="G56" s="4">
        <f t="shared" si="2"/>
        <v>0.4381944444444444</v>
      </c>
      <c r="H56" s="4">
        <f t="shared" si="1"/>
        <v>0</v>
      </c>
      <c r="I56" s="5"/>
    </row>
    <row r="57" spans="1:9" ht="12.75">
      <c r="A57" s="2">
        <v>38042</v>
      </c>
      <c r="B57" s="3">
        <f>DST!B57</f>
        <v>0.2923611111111111</v>
      </c>
      <c r="C57" s="3">
        <f>DST!C57</f>
        <v>0.7326388888888888</v>
      </c>
      <c r="D57" s="4">
        <f t="shared" si="0"/>
        <v>0.4402777777777777</v>
      </c>
      <c r="E57" s="3">
        <f>DST!E57</f>
        <v>0.270833333333331</v>
      </c>
      <c r="F57" s="3">
        <f>DST!F57</f>
        <v>0.95833333333332</v>
      </c>
      <c r="G57" s="4">
        <f t="shared" si="2"/>
        <v>0.4402777777777777</v>
      </c>
      <c r="H57" s="4">
        <f t="shared" si="1"/>
        <v>0</v>
      </c>
      <c r="I57" s="5"/>
    </row>
    <row r="58" spans="1:9" ht="12.75">
      <c r="A58" s="2">
        <v>38043</v>
      </c>
      <c r="B58" s="3">
        <f>DST!B58</f>
        <v>0.29097222222222224</v>
      </c>
      <c r="C58" s="3">
        <f>DST!C58</f>
        <v>0.7340277777777778</v>
      </c>
      <c r="D58" s="4">
        <f t="shared" si="0"/>
        <v>0.4430555555555556</v>
      </c>
      <c r="E58" s="3">
        <f>DST!E58</f>
        <v>0.270833333333331</v>
      </c>
      <c r="F58" s="3">
        <f>DST!F58</f>
        <v>0.95833333333332</v>
      </c>
      <c r="G58" s="4">
        <f t="shared" si="2"/>
        <v>0.4430555555555556</v>
      </c>
      <c r="H58" s="4">
        <f t="shared" si="1"/>
        <v>0</v>
      </c>
      <c r="I58" s="5"/>
    </row>
    <row r="59" spans="1:9" ht="12.75">
      <c r="A59" s="2">
        <v>38044</v>
      </c>
      <c r="B59" s="3">
        <f>DST!B59</f>
        <v>0.28958333333333336</v>
      </c>
      <c r="C59" s="3">
        <f>DST!C59</f>
        <v>0.7354166666666666</v>
      </c>
      <c r="D59" s="4">
        <f t="shared" si="0"/>
        <v>0.44583333333333325</v>
      </c>
      <c r="E59" s="3">
        <f>DST!E59</f>
        <v>0.270833333333331</v>
      </c>
      <c r="F59" s="3">
        <f>DST!F59</f>
        <v>0.95833333333332</v>
      </c>
      <c r="G59" s="4">
        <f t="shared" si="2"/>
        <v>0.44583333333333325</v>
      </c>
      <c r="H59" s="4">
        <f t="shared" si="1"/>
        <v>0</v>
      </c>
      <c r="I59" s="5"/>
    </row>
    <row r="60" spans="1:9" ht="12.75">
      <c r="A60" s="2">
        <v>38045</v>
      </c>
      <c r="B60" s="3">
        <f>DST!B60</f>
        <v>0.2875</v>
      </c>
      <c r="C60" s="3">
        <f>DST!C60</f>
        <v>0.7368055555555556</v>
      </c>
      <c r="D60" s="4">
        <f t="shared" si="0"/>
        <v>0.4493055555555556</v>
      </c>
      <c r="E60" s="3">
        <f>DST!E60</f>
        <v>0.270833333333331</v>
      </c>
      <c r="F60" s="3">
        <f>DST!F60</f>
        <v>0.95833333333332</v>
      </c>
      <c r="G60" s="4">
        <f t="shared" si="2"/>
        <v>0.4493055555555556</v>
      </c>
      <c r="H60" s="4">
        <f t="shared" si="1"/>
        <v>0</v>
      </c>
      <c r="I60" s="5"/>
    </row>
    <row r="61" spans="1:9" ht="12.75">
      <c r="A61" s="2">
        <v>38046</v>
      </c>
      <c r="B61" s="3">
        <f>DST!B61</f>
        <v>0.28611111111111115</v>
      </c>
      <c r="C61" s="3">
        <f>DST!C61</f>
        <v>0.7381944444444444</v>
      </c>
      <c r="D61" s="4">
        <f t="shared" si="0"/>
        <v>0.4520833333333332</v>
      </c>
      <c r="E61" s="3">
        <f>DST!E61</f>
        <v>0.270833333333331</v>
      </c>
      <c r="F61" s="3">
        <f>DST!F61</f>
        <v>0.95833333333332</v>
      </c>
      <c r="G61" s="4">
        <f t="shared" si="2"/>
        <v>0.4520833333333332</v>
      </c>
      <c r="H61" s="4">
        <f t="shared" si="1"/>
        <v>0</v>
      </c>
      <c r="I61" s="8"/>
    </row>
    <row r="62" spans="1:9" ht="12.75">
      <c r="A62" s="2">
        <v>38047</v>
      </c>
      <c r="B62" s="3">
        <f>DST!B62</f>
        <v>0.2847222222222222</v>
      </c>
      <c r="C62" s="3">
        <f>DST!C62</f>
        <v>0.7395833333333334</v>
      </c>
      <c r="D62" s="4">
        <f t="shared" si="0"/>
        <v>0.45486111111111116</v>
      </c>
      <c r="E62" s="3">
        <f>DST!E62</f>
        <v>0.270833333333331</v>
      </c>
      <c r="F62" s="3">
        <f>DST!F62</f>
        <v>0.95833333333332</v>
      </c>
      <c r="G62" s="4">
        <f t="shared" si="2"/>
        <v>0.45486111111111116</v>
      </c>
      <c r="H62" s="4">
        <f t="shared" si="1"/>
        <v>0</v>
      </c>
      <c r="I62" s="5"/>
    </row>
    <row r="63" spans="1:9" ht="12.75">
      <c r="A63" s="2">
        <v>38048</v>
      </c>
      <c r="B63" s="3">
        <f>DST!B63</f>
        <v>0.2833333333333333</v>
      </c>
      <c r="C63" s="3">
        <f>DST!C63</f>
        <v>0.7409722222222223</v>
      </c>
      <c r="D63" s="4">
        <f t="shared" si="0"/>
        <v>0.45763888888888893</v>
      </c>
      <c r="E63" s="3">
        <f>DST!E63</f>
        <v>0.270833333333331</v>
      </c>
      <c r="F63" s="3">
        <f>DST!F63</f>
        <v>0.95833333333332</v>
      </c>
      <c r="G63" s="4">
        <f t="shared" si="2"/>
        <v>0.45763888888888893</v>
      </c>
      <c r="H63" s="4">
        <f t="shared" si="1"/>
        <v>0</v>
      </c>
      <c r="I63" s="5"/>
    </row>
    <row r="64" spans="1:9" ht="12.75">
      <c r="A64" s="2">
        <v>38049</v>
      </c>
      <c r="B64" s="3">
        <f>DST!B64</f>
        <v>0.28125</v>
      </c>
      <c r="C64" s="3">
        <f>DST!C64</f>
        <v>0.7416666666666667</v>
      </c>
      <c r="D64" s="4">
        <f t="shared" si="0"/>
        <v>0.4604166666666667</v>
      </c>
      <c r="E64" s="3">
        <f>DST!E64</f>
        <v>0.270833333333331</v>
      </c>
      <c r="F64" s="3">
        <f>DST!F64</f>
        <v>0.95833333333332</v>
      </c>
      <c r="G64" s="4">
        <f t="shared" si="2"/>
        <v>0.4604166666666667</v>
      </c>
      <c r="H64" s="4">
        <f t="shared" si="1"/>
        <v>0</v>
      </c>
      <c r="I64" s="5"/>
    </row>
    <row r="65" spans="1:9" ht="12.75">
      <c r="A65" s="2">
        <v>38050</v>
      </c>
      <c r="B65" s="3">
        <f>DST!B65</f>
        <v>0.2798611111111111</v>
      </c>
      <c r="C65" s="3">
        <f>DST!C65</f>
        <v>0.7430555555555555</v>
      </c>
      <c r="D65" s="4">
        <f t="shared" si="0"/>
        <v>0.46319444444444435</v>
      </c>
      <c r="E65" s="3">
        <f>DST!E65</f>
        <v>0.270833333333331</v>
      </c>
      <c r="F65" s="3">
        <f>DST!F65</f>
        <v>0.95833333333332</v>
      </c>
      <c r="G65" s="4">
        <f t="shared" si="2"/>
        <v>0.46319444444444435</v>
      </c>
      <c r="H65" s="4">
        <f t="shared" si="1"/>
        <v>0</v>
      </c>
      <c r="I65" s="5"/>
    </row>
    <row r="66" spans="1:9" ht="12.75">
      <c r="A66" s="2">
        <v>38051</v>
      </c>
      <c r="B66" s="3">
        <f>DST!B66</f>
        <v>0.27847222222222223</v>
      </c>
      <c r="C66" s="3">
        <f>DST!C66</f>
        <v>0.7444444444444445</v>
      </c>
      <c r="D66" s="4">
        <f aca="true" t="shared" si="3" ref="D66:D129">(C66-B66)</f>
        <v>0.46597222222222223</v>
      </c>
      <c r="E66" s="3">
        <f>DST!E66</f>
        <v>0.270833333333331</v>
      </c>
      <c r="F66" s="3">
        <f>DST!F66</f>
        <v>0.95833333333332</v>
      </c>
      <c r="G66" s="4">
        <f t="shared" si="2"/>
        <v>0.46597222222222223</v>
      </c>
      <c r="H66" s="4">
        <f aca="true" t="shared" si="4" ref="H66:H129">D66-G66</f>
        <v>0</v>
      </c>
      <c r="I66" s="5"/>
    </row>
    <row r="67" spans="1:9" ht="12.75">
      <c r="A67" s="2">
        <v>38052</v>
      </c>
      <c r="B67" s="3">
        <f>DST!B67</f>
        <v>0.27708333333333335</v>
      </c>
      <c r="C67" s="3">
        <f>DST!C67</f>
        <v>0.7458333333333332</v>
      </c>
      <c r="D67" s="4">
        <f t="shared" si="3"/>
        <v>0.4687499999999999</v>
      </c>
      <c r="E67" s="3">
        <f>DST!E67</f>
        <v>0.270833333333331</v>
      </c>
      <c r="F67" s="3">
        <f>DST!F67</f>
        <v>0.95833333333332</v>
      </c>
      <c r="G67" s="4">
        <f aca="true" t="shared" si="5" ref="G67:G130">IF(E67&lt;B67,IF(F67&lt;B67,IF(F67&lt;E67,D67,0),IF(F67&lt;C67,F67-B67,D67)),IF(E67&lt;C67,IF(F67&lt;B67,C67-E67,IF(F67&lt;C67,IF(F67&lt;E67,F67-B67+C67-E67,F67-E67),C67-E67)),IF(F67&lt;B67,0,IF(F67&lt;C67,F67-B67,IF(F67&lt;E67,D67,0)))))</f>
        <v>0.4687499999999999</v>
      </c>
      <c r="H67" s="4">
        <f t="shared" si="4"/>
        <v>0</v>
      </c>
      <c r="I67" s="5"/>
    </row>
    <row r="68" spans="1:9" ht="12.75">
      <c r="A68" s="2">
        <v>38053</v>
      </c>
      <c r="B68" s="3">
        <f>DST!B68</f>
        <v>0.275</v>
      </c>
      <c r="C68" s="3">
        <f>DST!C68</f>
        <v>0.7472222222222222</v>
      </c>
      <c r="D68" s="4">
        <f t="shared" si="3"/>
        <v>0.4722222222222222</v>
      </c>
      <c r="E68" s="3">
        <f>DST!E68</f>
        <v>0.270833333333331</v>
      </c>
      <c r="F68" s="3">
        <f>DST!F68</f>
        <v>0.95833333333332</v>
      </c>
      <c r="G68" s="4">
        <f t="shared" si="5"/>
        <v>0.4722222222222222</v>
      </c>
      <c r="H68" s="4">
        <f t="shared" si="4"/>
        <v>0</v>
      </c>
      <c r="I68" s="5"/>
    </row>
    <row r="69" spans="1:9" ht="12.75">
      <c r="A69" s="2">
        <v>38054</v>
      </c>
      <c r="B69" s="3">
        <f>DST!B69</f>
        <v>0.2736111111111111</v>
      </c>
      <c r="C69" s="3">
        <f>DST!C69</f>
        <v>0.7479166666666667</v>
      </c>
      <c r="D69" s="4">
        <f t="shared" si="3"/>
        <v>0.4743055555555556</v>
      </c>
      <c r="E69" s="3">
        <f>DST!E69</f>
        <v>0.270833333333331</v>
      </c>
      <c r="F69" s="3">
        <f>DST!F69</f>
        <v>0.95833333333332</v>
      </c>
      <c r="G69" s="4">
        <f t="shared" si="5"/>
        <v>0.4743055555555556</v>
      </c>
      <c r="H69" s="4">
        <f t="shared" si="4"/>
        <v>0</v>
      </c>
      <c r="I69" s="5"/>
    </row>
    <row r="70" spans="1:9" ht="12.75">
      <c r="A70" s="2">
        <v>38055</v>
      </c>
      <c r="B70" s="3">
        <f>DST!B70</f>
        <v>0.2722222222222222</v>
      </c>
      <c r="C70" s="3">
        <f>DST!C70</f>
        <v>0.7493055555555556</v>
      </c>
      <c r="D70" s="4">
        <f t="shared" si="3"/>
        <v>0.47708333333333336</v>
      </c>
      <c r="E70" s="3">
        <f>DST!E70</f>
        <v>0.270833333333331</v>
      </c>
      <c r="F70" s="3">
        <f>DST!F70</f>
        <v>0.95833333333332</v>
      </c>
      <c r="G70" s="4">
        <f t="shared" si="5"/>
        <v>0.47708333333333336</v>
      </c>
      <c r="H70" s="4">
        <f t="shared" si="4"/>
        <v>0</v>
      </c>
      <c r="I70" s="5"/>
    </row>
    <row r="71" spans="1:9" ht="12.75">
      <c r="A71" s="2">
        <v>38056</v>
      </c>
      <c r="B71" s="3">
        <f>DST!B71</f>
        <v>0.2701388888888889</v>
      </c>
      <c r="C71" s="3">
        <f>DST!C71</f>
        <v>0.7506944444444444</v>
      </c>
      <c r="D71" s="4">
        <f t="shared" si="3"/>
        <v>0.48055555555555557</v>
      </c>
      <c r="E71" s="3">
        <f>DST!E71</f>
        <v>0.270833333333331</v>
      </c>
      <c r="F71" s="3">
        <f>DST!F71</f>
        <v>0.95833333333332</v>
      </c>
      <c r="G71" s="4">
        <f t="shared" si="5"/>
        <v>0.47986111111111346</v>
      </c>
      <c r="H71" s="4">
        <f t="shared" si="4"/>
        <v>0.0006944444444421105</v>
      </c>
      <c r="I71" s="5"/>
    </row>
    <row r="72" spans="1:9" ht="12.75">
      <c r="A72" s="2">
        <v>38057</v>
      </c>
      <c r="B72" s="3">
        <f>DST!B72</f>
        <v>0.26875</v>
      </c>
      <c r="C72" s="3">
        <f>DST!C72</f>
        <v>0.7520833333333333</v>
      </c>
      <c r="D72" s="4">
        <f t="shared" si="3"/>
        <v>0.48333333333333334</v>
      </c>
      <c r="E72" s="3">
        <f>DST!E72</f>
        <v>0.270833333333331</v>
      </c>
      <c r="F72" s="3">
        <f>DST!F72</f>
        <v>0.95833333333332</v>
      </c>
      <c r="G72" s="4">
        <f t="shared" si="5"/>
        <v>0.48125000000000234</v>
      </c>
      <c r="H72" s="4">
        <f t="shared" si="4"/>
        <v>0.0020833333333309945</v>
      </c>
      <c r="I72" s="5"/>
    </row>
    <row r="73" spans="1:9" ht="12.75">
      <c r="A73" s="2">
        <v>38058</v>
      </c>
      <c r="B73" s="3">
        <f>DST!B73</f>
        <v>0.2673611111111111</v>
      </c>
      <c r="C73" s="3">
        <f>DST!C73</f>
        <v>0.7534722222222222</v>
      </c>
      <c r="D73" s="4">
        <f t="shared" si="3"/>
        <v>0.4861111111111111</v>
      </c>
      <c r="E73" s="3">
        <f>DST!E73</f>
        <v>0.270833333333331</v>
      </c>
      <c r="F73" s="3">
        <f>DST!F73</f>
        <v>0.95833333333332</v>
      </c>
      <c r="G73" s="4">
        <f t="shared" si="5"/>
        <v>0.4826388888888912</v>
      </c>
      <c r="H73" s="4">
        <f t="shared" si="4"/>
        <v>0.0034722222222198784</v>
      </c>
      <c r="I73" s="5"/>
    </row>
    <row r="74" spans="1:9" ht="12.75">
      <c r="A74" s="2">
        <v>38059</v>
      </c>
      <c r="B74" s="3">
        <f>DST!B74</f>
        <v>0.2652777777777778</v>
      </c>
      <c r="C74" s="3">
        <f>DST!C74</f>
        <v>0.7541666666666668</v>
      </c>
      <c r="D74" s="4">
        <f t="shared" si="3"/>
        <v>0.488888888888889</v>
      </c>
      <c r="E74" s="3">
        <f>DST!E74</f>
        <v>0.270833333333331</v>
      </c>
      <c r="F74" s="3">
        <f>DST!F74</f>
        <v>0.95833333333332</v>
      </c>
      <c r="G74" s="4">
        <f t="shared" si="5"/>
        <v>0.4833333333333358</v>
      </c>
      <c r="H74" s="4">
        <f t="shared" si="4"/>
        <v>0.005555555555553204</v>
      </c>
      <c r="I74" s="5"/>
    </row>
    <row r="75" spans="1:9" ht="12.75">
      <c r="A75" s="2">
        <v>38060</v>
      </c>
      <c r="B75" s="3">
        <f>DST!B75</f>
        <v>0.2638888888888889</v>
      </c>
      <c r="C75" s="3">
        <f>DST!C75</f>
        <v>0.7555555555555555</v>
      </c>
      <c r="D75" s="4">
        <f t="shared" si="3"/>
        <v>0.49166666666666664</v>
      </c>
      <c r="E75" s="3">
        <f>DST!E75</f>
        <v>0.270833333333331</v>
      </c>
      <c r="F75" s="3">
        <f>DST!F75</f>
        <v>0.95833333333332</v>
      </c>
      <c r="G75" s="4">
        <f t="shared" si="5"/>
        <v>0.48472222222222455</v>
      </c>
      <c r="H75" s="4">
        <f t="shared" si="4"/>
        <v>0.006944444444442088</v>
      </c>
      <c r="I75" s="5"/>
    </row>
    <row r="76" spans="1:9" ht="12.75">
      <c r="A76" s="2">
        <v>38061</v>
      </c>
      <c r="B76" s="3">
        <f>DST!B76</f>
        <v>0.2625</v>
      </c>
      <c r="C76" s="3">
        <f>DST!C76</f>
        <v>0.7569444444444445</v>
      </c>
      <c r="D76" s="4">
        <f t="shared" si="3"/>
        <v>0.4944444444444445</v>
      </c>
      <c r="E76" s="3">
        <f>DST!E76</f>
        <v>0.270833333333331</v>
      </c>
      <c r="F76" s="3">
        <f>DST!F76</f>
        <v>0.95833333333332</v>
      </c>
      <c r="G76" s="4">
        <f t="shared" si="5"/>
        <v>0.48611111111111355</v>
      </c>
      <c r="H76" s="4">
        <f t="shared" si="4"/>
        <v>0.008333333333330972</v>
      </c>
      <c r="I76" s="5"/>
    </row>
    <row r="77" spans="1:9" ht="12.75">
      <c r="A77" s="2">
        <v>38062</v>
      </c>
      <c r="B77" s="3">
        <f>DST!B77</f>
        <v>0.2604166666666667</v>
      </c>
      <c r="C77" s="3">
        <f>DST!C77</f>
        <v>0.7583333333333333</v>
      </c>
      <c r="D77" s="4">
        <f t="shared" si="3"/>
        <v>0.4979166666666666</v>
      </c>
      <c r="E77" s="3">
        <f>DST!E77</f>
        <v>0.270833333333331</v>
      </c>
      <c r="F77" s="3">
        <f>DST!F77</f>
        <v>0.95833333333332</v>
      </c>
      <c r="G77" s="4">
        <f t="shared" si="5"/>
        <v>0.4875000000000023</v>
      </c>
      <c r="H77" s="4">
        <f t="shared" si="4"/>
        <v>0.010416666666664298</v>
      </c>
      <c r="I77" s="5"/>
    </row>
    <row r="78" spans="1:9" ht="12.75">
      <c r="A78" s="2">
        <v>38063</v>
      </c>
      <c r="B78" s="3">
        <f>DST!B78</f>
        <v>0.2590277777777778</v>
      </c>
      <c r="C78" s="3">
        <f>DST!C78</f>
        <v>0.7597222222222223</v>
      </c>
      <c r="D78" s="4">
        <f t="shared" si="3"/>
        <v>0.5006944444444446</v>
      </c>
      <c r="E78" s="3">
        <f>DST!E78</f>
        <v>0.270833333333331</v>
      </c>
      <c r="F78" s="3">
        <f>DST!F78</f>
        <v>0.95833333333332</v>
      </c>
      <c r="G78" s="4">
        <f t="shared" si="5"/>
        <v>0.4888888888888913</v>
      </c>
      <c r="H78" s="4">
        <f t="shared" si="4"/>
        <v>0.011805555555553238</v>
      </c>
      <c r="I78" s="5"/>
    </row>
    <row r="79" spans="1:9" ht="12.75">
      <c r="A79" s="2">
        <v>38064</v>
      </c>
      <c r="B79" s="3">
        <f>DST!B79</f>
        <v>0.2576388888888889</v>
      </c>
      <c r="C79" s="3">
        <f>DST!C79</f>
        <v>0.7604166666666666</v>
      </c>
      <c r="D79" s="4">
        <f t="shared" si="3"/>
        <v>0.5027777777777778</v>
      </c>
      <c r="E79" s="3">
        <f>DST!E79</f>
        <v>0.270833333333331</v>
      </c>
      <c r="F79" s="3">
        <f>DST!F79</f>
        <v>0.95833333333332</v>
      </c>
      <c r="G79" s="4">
        <f t="shared" si="5"/>
        <v>0.48958333333333565</v>
      </c>
      <c r="H79" s="4">
        <f t="shared" si="4"/>
        <v>0.013194444444442122</v>
      </c>
      <c r="I79" s="5"/>
    </row>
    <row r="80" spans="1:9" ht="12.75">
      <c r="A80" s="2">
        <v>38065</v>
      </c>
      <c r="B80" s="3">
        <f>DST!B80</f>
        <v>0.2555555555555556</v>
      </c>
      <c r="C80" s="3">
        <f>DST!C80</f>
        <v>0.7618055555555556</v>
      </c>
      <c r="D80" s="4">
        <f t="shared" si="3"/>
        <v>0.5062500000000001</v>
      </c>
      <c r="E80" s="3">
        <f>DST!E80</f>
        <v>0.270833333333331</v>
      </c>
      <c r="F80" s="3">
        <f>DST!F80</f>
        <v>0.95833333333332</v>
      </c>
      <c r="G80" s="4">
        <f t="shared" si="5"/>
        <v>0.49097222222222464</v>
      </c>
      <c r="H80" s="4">
        <f t="shared" si="4"/>
        <v>0.015277777777775448</v>
      </c>
      <c r="I80" s="5"/>
    </row>
    <row r="81" spans="1:9" ht="12.75">
      <c r="A81" s="2">
        <v>38066</v>
      </c>
      <c r="B81" s="3">
        <f>DST!B81</f>
        <v>0.25416666666666665</v>
      </c>
      <c r="C81" s="3">
        <f>DST!C81</f>
        <v>0.7631944444444444</v>
      </c>
      <c r="D81" s="4">
        <f t="shared" si="3"/>
        <v>0.5090277777777777</v>
      </c>
      <c r="E81" s="3">
        <f>DST!E81</f>
        <v>0.270833333333331</v>
      </c>
      <c r="F81" s="3">
        <f>DST!F81</f>
        <v>0.95833333333332</v>
      </c>
      <c r="G81" s="4">
        <f t="shared" si="5"/>
        <v>0.4923611111111134</v>
      </c>
      <c r="H81" s="4">
        <f t="shared" si="4"/>
        <v>0.01666666666666433</v>
      </c>
      <c r="I81" s="5"/>
    </row>
    <row r="82" spans="1:9" ht="12.75">
      <c r="A82" s="2">
        <v>38067</v>
      </c>
      <c r="B82" s="3">
        <f>DST!B82</f>
        <v>0.2520833333333333</v>
      </c>
      <c r="C82" s="3">
        <f>DST!C82</f>
        <v>0.7645833333333334</v>
      </c>
      <c r="D82" s="4">
        <f t="shared" si="3"/>
        <v>0.5125000000000001</v>
      </c>
      <c r="E82" s="3">
        <f>DST!E82</f>
        <v>0.270833333333331</v>
      </c>
      <c r="F82" s="3">
        <f>DST!F82</f>
        <v>0.95833333333332</v>
      </c>
      <c r="G82" s="4">
        <f t="shared" si="5"/>
        <v>0.4937500000000024</v>
      </c>
      <c r="H82" s="4">
        <f t="shared" si="4"/>
        <v>0.018749999999997657</v>
      </c>
      <c r="I82" s="5"/>
    </row>
    <row r="83" spans="1:9" ht="12.75">
      <c r="A83" s="2">
        <v>38068</v>
      </c>
      <c r="B83" s="3">
        <f>DST!B83</f>
        <v>0.25069444444444444</v>
      </c>
      <c r="C83" s="3">
        <f>DST!C83</f>
        <v>0.7652777777777778</v>
      </c>
      <c r="D83" s="4">
        <f t="shared" si="3"/>
        <v>0.5145833333333334</v>
      </c>
      <c r="E83" s="3">
        <f>DST!E83</f>
        <v>0.270833333333331</v>
      </c>
      <c r="F83" s="3">
        <f>DST!F83</f>
        <v>0.95833333333332</v>
      </c>
      <c r="G83" s="4">
        <f t="shared" si="5"/>
        <v>0.49444444444444685</v>
      </c>
      <c r="H83" s="4">
        <f t="shared" si="4"/>
        <v>0.02013888888888654</v>
      </c>
      <c r="I83" s="5"/>
    </row>
    <row r="84" spans="1:9" ht="12.75">
      <c r="A84" s="2">
        <v>38069</v>
      </c>
      <c r="B84" s="3">
        <f>DST!B84</f>
        <v>0.24930555555555556</v>
      </c>
      <c r="C84" s="3">
        <f>DST!C84</f>
        <v>0.7666666666666666</v>
      </c>
      <c r="D84" s="4">
        <f t="shared" si="3"/>
        <v>0.517361111111111</v>
      </c>
      <c r="E84" s="3">
        <f>DST!E84</f>
        <v>0.270833333333331</v>
      </c>
      <c r="F84" s="3">
        <f>DST!F84</f>
        <v>0.95833333333332</v>
      </c>
      <c r="G84" s="4">
        <f t="shared" si="5"/>
        <v>0.4958333333333356</v>
      </c>
      <c r="H84" s="4">
        <f t="shared" si="4"/>
        <v>0.021527777777775425</v>
      </c>
      <c r="I84" s="5"/>
    </row>
    <row r="85" spans="1:9" ht="12.75">
      <c r="A85" s="2">
        <v>38070</v>
      </c>
      <c r="B85" s="3">
        <f>DST!B85</f>
        <v>0.24722222222222223</v>
      </c>
      <c r="C85" s="3">
        <f>DST!C85</f>
        <v>0.7680555555555556</v>
      </c>
      <c r="D85" s="4">
        <f t="shared" si="3"/>
        <v>0.5208333333333334</v>
      </c>
      <c r="E85" s="3">
        <f>DST!E85</f>
        <v>0.270833333333331</v>
      </c>
      <c r="F85" s="3">
        <f>DST!F85</f>
        <v>0.95833333333332</v>
      </c>
      <c r="G85" s="4">
        <f t="shared" si="5"/>
        <v>0.4972222222222246</v>
      </c>
      <c r="H85" s="4">
        <f t="shared" si="4"/>
        <v>0.02361111111110875</v>
      </c>
      <c r="I85" s="5"/>
    </row>
    <row r="86" spans="1:9" ht="12.75">
      <c r="A86" s="2">
        <v>38071</v>
      </c>
      <c r="B86" s="3">
        <f>DST!B86</f>
        <v>0.24583333333333335</v>
      </c>
      <c r="C86" s="3">
        <f>DST!C86</f>
        <v>0.7694444444444444</v>
      </c>
      <c r="D86" s="4">
        <f t="shared" si="3"/>
        <v>0.523611111111111</v>
      </c>
      <c r="E86" s="3">
        <f>DST!E86</f>
        <v>0.270833333333331</v>
      </c>
      <c r="F86" s="3">
        <f>DST!F86</f>
        <v>0.95833333333332</v>
      </c>
      <c r="G86" s="4">
        <f t="shared" si="5"/>
        <v>0.4986111111111134</v>
      </c>
      <c r="H86" s="4">
        <f t="shared" si="4"/>
        <v>0.024999999999997635</v>
      </c>
      <c r="I86" s="5"/>
    </row>
    <row r="87" spans="1:9" ht="12.75">
      <c r="A87" s="2">
        <v>38072</v>
      </c>
      <c r="B87" s="3">
        <f>DST!B87</f>
        <v>0.24444444444444446</v>
      </c>
      <c r="C87" s="3">
        <f>DST!C87</f>
        <v>0.7708333333333334</v>
      </c>
      <c r="D87" s="4">
        <f t="shared" si="3"/>
        <v>0.5263888888888889</v>
      </c>
      <c r="E87" s="3">
        <f>DST!E87</f>
        <v>0.270833333333331</v>
      </c>
      <c r="F87" s="3">
        <f>DST!F87</f>
        <v>0.95833333333332</v>
      </c>
      <c r="G87" s="4">
        <f t="shared" si="5"/>
        <v>0.5000000000000024</v>
      </c>
      <c r="H87" s="4">
        <f t="shared" si="4"/>
        <v>0.026388888888886464</v>
      </c>
      <c r="I87" s="5"/>
    </row>
    <row r="88" spans="1:9" ht="12.75">
      <c r="A88" s="2">
        <v>38073</v>
      </c>
      <c r="B88" s="3">
        <f>DST!B88</f>
        <v>0.2423611111111111</v>
      </c>
      <c r="C88" s="3">
        <f>DST!C88</f>
        <v>0.7715277777777777</v>
      </c>
      <c r="D88" s="4">
        <f t="shared" si="3"/>
        <v>0.5291666666666666</v>
      </c>
      <c r="E88" s="3">
        <f>DST!E88</f>
        <v>0.270833333333331</v>
      </c>
      <c r="F88" s="3">
        <f>DST!F88</f>
        <v>0.95833333333332</v>
      </c>
      <c r="G88" s="4">
        <f t="shared" si="5"/>
        <v>0.5006944444444468</v>
      </c>
      <c r="H88" s="4">
        <f t="shared" si="4"/>
        <v>0.02847222222221979</v>
      </c>
      <c r="I88" s="5"/>
    </row>
    <row r="89" spans="1:9" ht="12.75">
      <c r="A89" s="2">
        <v>38074</v>
      </c>
      <c r="B89" s="3">
        <f>DST!B89</f>
        <v>0.24097222222222223</v>
      </c>
      <c r="C89" s="3">
        <f>DST!C89</f>
        <v>0.7729166666666667</v>
      </c>
      <c r="D89" s="4">
        <f t="shared" si="3"/>
        <v>0.5319444444444444</v>
      </c>
      <c r="E89" s="3">
        <f>DST!E89</f>
        <v>0.270833333333331</v>
      </c>
      <c r="F89" s="3">
        <f>DST!F89</f>
        <v>0.95833333333332</v>
      </c>
      <c r="G89" s="4">
        <f t="shared" si="5"/>
        <v>0.5020833333333357</v>
      </c>
      <c r="H89" s="4">
        <f t="shared" si="4"/>
        <v>0.029861111111108785</v>
      </c>
      <c r="I89" s="5"/>
    </row>
    <row r="90" spans="1:9" ht="12.75">
      <c r="A90" s="2">
        <v>38075</v>
      </c>
      <c r="B90" s="3">
        <f>DST!B90</f>
        <v>0.2388888888888889</v>
      </c>
      <c r="C90" s="3">
        <f>DST!C90</f>
        <v>0.7743055555555555</v>
      </c>
      <c r="D90" s="4">
        <f t="shared" si="3"/>
        <v>0.5354166666666665</v>
      </c>
      <c r="E90" s="3">
        <f>DST!E90</f>
        <v>0.270833333333331</v>
      </c>
      <c r="F90" s="3">
        <f>DST!F90</f>
        <v>0.95833333333332</v>
      </c>
      <c r="G90" s="4">
        <f t="shared" si="5"/>
        <v>0.5034722222222245</v>
      </c>
      <c r="H90" s="4">
        <f t="shared" si="4"/>
        <v>0.031944444444442</v>
      </c>
      <c r="I90" s="5"/>
    </row>
    <row r="91" spans="1:9" ht="12.75">
      <c r="A91" s="2">
        <v>38076</v>
      </c>
      <c r="B91" s="3">
        <f>DST!B91</f>
        <v>0.2375</v>
      </c>
      <c r="C91" s="3">
        <f>DST!C91</f>
        <v>0.7756944444444445</v>
      </c>
      <c r="D91" s="4">
        <f t="shared" si="3"/>
        <v>0.5381944444444444</v>
      </c>
      <c r="E91" s="3">
        <f>DST!E91</f>
        <v>0.270833333333331</v>
      </c>
      <c r="F91" s="3">
        <f>DST!F91</f>
        <v>0.95833333333332</v>
      </c>
      <c r="G91" s="4">
        <f t="shared" si="5"/>
        <v>0.5048611111111134</v>
      </c>
      <c r="H91" s="4">
        <f t="shared" si="4"/>
        <v>0.033333333333330994</v>
      </c>
      <c r="I91" s="5"/>
    </row>
    <row r="92" spans="1:9" ht="12.75">
      <c r="A92" s="2">
        <v>38077</v>
      </c>
      <c r="B92" s="3">
        <f>(DST!B92)-0.0416666666666667*2</f>
        <v>0.1944444444444444</v>
      </c>
      <c r="C92" s="3">
        <f>(DST!C92)-0.0416666666666667*2</f>
        <v>0.7347222222222222</v>
      </c>
      <c r="D92" s="4">
        <f t="shared" si="3"/>
        <v>0.5402777777777777</v>
      </c>
      <c r="E92" s="3">
        <f>DST!E92</f>
        <v>0.270833333333331</v>
      </c>
      <c r="F92" s="3">
        <f>DST!F92</f>
        <v>0.95833333333332</v>
      </c>
      <c r="G92" s="4">
        <f t="shared" si="5"/>
        <v>0.4638888888888912</v>
      </c>
      <c r="H92" s="4">
        <f t="shared" si="4"/>
        <v>0.07638888888888656</v>
      </c>
      <c r="I92" s="9"/>
    </row>
    <row r="93" spans="1:9" ht="12.75">
      <c r="A93" s="2">
        <v>38078</v>
      </c>
      <c r="B93" s="3">
        <f>(DST!B93)-0.0416666666666667*2</f>
        <v>0.19236111111111107</v>
      </c>
      <c r="C93" s="3">
        <f>(DST!C93)-0.0416666666666667*2</f>
        <v>0.7361111111111112</v>
      </c>
      <c r="D93" s="4">
        <f t="shared" si="3"/>
        <v>0.5437500000000001</v>
      </c>
      <c r="E93" s="3">
        <f>DST!E93</f>
        <v>0.270833333333331</v>
      </c>
      <c r="F93" s="3">
        <f>DST!F93</f>
        <v>0.95833333333332</v>
      </c>
      <c r="G93" s="4">
        <f t="shared" si="5"/>
        <v>0.4652777777777802</v>
      </c>
      <c r="H93" s="4">
        <f t="shared" si="4"/>
        <v>0.07847222222221989</v>
      </c>
      <c r="I93" s="5"/>
    </row>
    <row r="94" spans="1:9" ht="12.75">
      <c r="A94" s="2">
        <v>38079</v>
      </c>
      <c r="B94" s="3">
        <f>(DST!B94)-0.0416666666666667*2</f>
        <v>0.19097222222222213</v>
      </c>
      <c r="C94" s="3">
        <f>(DST!C94)-0.0416666666666667*2</f>
        <v>0.7374999999999999</v>
      </c>
      <c r="D94" s="4">
        <f t="shared" si="3"/>
        <v>0.5465277777777778</v>
      </c>
      <c r="E94" s="3">
        <f>DST!E94</f>
        <v>0.270833333333331</v>
      </c>
      <c r="F94" s="3">
        <f>DST!F94</f>
        <v>0.95833333333332</v>
      </c>
      <c r="G94" s="4">
        <f t="shared" si="5"/>
        <v>0.46666666666666895</v>
      </c>
      <c r="H94" s="4">
        <f t="shared" si="4"/>
        <v>0.07986111111110888</v>
      </c>
      <c r="I94" s="5"/>
    </row>
    <row r="95" spans="1:9" ht="12.75">
      <c r="A95" s="2">
        <v>38080</v>
      </c>
      <c r="B95" s="3">
        <f>(DST!B95)-0.0416666666666667*2</f>
        <v>0.18958333333333324</v>
      </c>
      <c r="C95" s="3">
        <f>(DST!C95)-0.0416666666666667*2</f>
        <v>0.7388888888888889</v>
      </c>
      <c r="D95" s="4">
        <f t="shared" si="3"/>
        <v>0.5493055555555557</v>
      </c>
      <c r="E95" s="3">
        <f>DST!E95</f>
        <v>0.270833333333331</v>
      </c>
      <c r="F95" s="3">
        <f>DST!F95</f>
        <v>0.95833333333332</v>
      </c>
      <c r="G95" s="4">
        <f t="shared" si="5"/>
        <v>0.46805555555555795</v>
      </c>
      <c r="H95" s="4">
        <f t="shared" si="4"/>
        <v>0.08124999999999777</v>
      </c>
      <c r="I95" s="5"/>
    </row>
    <row r="96" spans="1:9" ht="12.75">
      <c r="A96" s="2">
        <v>38081</v>
      </c>
      <c r="B96" s="3">
        <f>(DST!B96)-0.0416666666666667*2</f>
        <v>0.18749999999999992</v>
      </c>
      <c r="C96" s="3">
        <f>(DST!C96)-0.0416666666666667*2</f>
        <v>0.7395833333333333</v>
      </c>
      <c r="D96" s="4">
        <f t="shared" si="3"/>
        <v>0.5520833333333334</v>
      </c>
      <c r="E96" s="3">
        <f>DST!E96</f>
        <v>0.270833333333331</v>
      </c>
      <c r="F96" s="3">
        <f>DST!F96</f>
        <v>0.95833333333332</v>
      </c>
      <c r="G96" s="4">
        <f t="shared" si="5"/>
        <v>0.4687500000000023</v>
      </c>
      <c r="H96" s="4">
        <f t="shared" si="4"/>
        <v>0.0833333333333311</v>
      </c>
      <c r="I96" s="5"/>
    </row>
    <row r="97" spans="1:9" ht="12.75">
      <c r="A97" s="2">
        <v>38082</v>
      </c>
      <c r="B97" s="3">
        <f>(DST!B97)-0.0416666666666667*2</f>
        <v>0.18611111111111103</v>
      </c>
      <c r="C97" s="3">
        <f>(DST!C97)-0.0416666666666667*2</f>
        <v>0.7409722222222223</v>
      </c>
      <c r="D97" s="4">
        <f t="shared" si="3"/>
        <v>0.5548611111111112</v>
      </c>
      <c r="E97" s="3">
        <f>DST!E97</f>
        <v>0.270833333333331</v>
      </c>
      <c r="F97" s="3">
        <f>DST!F97</f>
        <v>0.95833333333332</v>
      </c>
      <c r="G97" s="4">
        <f t="shared" si="5"/>
        <v>0.47013888888889127</v>
      </c>
      <c r="H97" s="4">
        <f t="shared" si="4"/>
        <v>0.08472222222221998</v>
      </c>
      <c r="I97" s="5"/>
    </row>
    <row r="98" spans="1:9" ht="12.75">
      <c r="A98" s="2">
        <v>38083</v>
      </c>
      <c r="B98" s="3">
        <f>(DST!B98)-0.0416666666666667*2</f>
        <v>0.18472222222222215</v>
      </c>
      <c r="C98" s="3">
        <f>(DST!C98)-0.0416666666666667*2</f>
        <v>0.742361111111111</v>
      </c>
      <c r="D98" s="4">
        <f t="shared" si="3"/>
        <v>0.5576388888888889</v>
      </c>
      <c r="E98" s="3">
        <f>DST!E98</f>
        <v>0.270833333333331</v>
      </c>
      <c r="F98" s="3">
        <f>DST!F98</f>
        <v>0.95833333333332</v>
      </c>
      <c r="G98" s="4">
        <f t="shared" si="5"/>
        <v>0.47152777777778004</v>
      </c>
      <c r="H98" s="4">
        <f t="shared" si="4"/>
        <v>0.08611111111110886</v>
      </c>
      <c r="I98" s="5"/>
    </row>
    <row r="99" spans="1:9" ht="12.75">
      <c r="A99" s="2">
        <v>38084</v>
      </c>
      <c r="B99" s="3">
        <f>(DST!B99)-0.0416666666666667*2</f>
        <v>0.18263888888888882</v>
      </c>
      <c r="C99" s="3">
        <f>(DST!C99)-0.0416666666666667*2</f>
        <v>0.74375</v>
      </c>
      <c r="D99" s="4">
        <f t="shared" si="3"/>
        <v>0.5611111111111112</v>
      </c>
      <c r="E99" s="3">
        <f>DST!E99</f>
        <v>0.270833333333331</v>
      </c>
      <c r="F99" s="3">
        <f>DST!F99</f>
        <v>0.95833333333332</v>
      </c>
      <c r="G99" s="4">
        <f t="shared" si="5"/>
        <v>0.47291666666666904</v>
      </c>
      <c r="H99" s="4">
        <f t="shared" si="4"/>
        <v>0.08819444444444219</v>
      </c>
      <c r="I99" s="5"/>
    </row>
    <row r="100" spans="1:9" ht="12.75">
      <c r="A100" s="2">
        <v>38085</v>
      </c>
      <c r="B100" s="3">
        <f>(DST!B100)-0.0416666666666667*2</f>
        <v>0.18124999999999994</v>
      </c>
      <c r="C100" s="3">
        <f>(DST!C100)-0.0416666666666667*2</f>
        <v>0.7444444444444445</v>
      </c>
      <c r="D100" s="4">
        <f t="shared" si="3"/>
        <v>0.5631944444444446</v>
      </c>
      <c r="E100" s="3">
        <f>DST!E100</f>
        <v>0.270833333333331</v>
      </c>
      <c r="F100" s="3">
        <f>DST!F100</f>
        <v>0.95833333333332</v>
      </c>
      <c r="G100" s="4">
        <f t="shared" si="5"/>
        <v>0.4736111111111135</v>
      </c>
      <c r="H100" s="4">
        <f t="shared" si="4"/>
        <v>0.08958333333333107</v>
      </c>
      <c r="I100" s="5"/>
    </row>
    <row r="101" spans="1:9" ht="12.75">
      <c r="A101" s="2">
        <v>38086</v>
      </c>
      <c r="B101" s="3">
        <f>(DST!B101)-0.0416666666666667*2</f>
        <v>0.17986111111111105</v>
      </c>
      <c r="C101" s="3">
        <f>(DST!C101)-0.0416666666666667*2</f>
        <v>0.7458333333333332</v>
      </c>
      <c r="D101" s="4">
        <f t="shared" si="3"/>
        <v>0.5659722222222222</v>
      </c>
      <c r="E101" s="3">
        <f>DST!E101</f>
        <v>0.270833333333331</v>
      </c>
      <c r="F101" s="3">
        <f>DST!F101</f>
        <v>0.95833333333332</v>
      </c>
      <c r="G101" s="4">
        <f t="shared" si="5"/>
        <v>0.47500000000000225</v>
      </c>
      <c r="H101" s="4">
        <f t="shared" si="4"/>
        <v>0.09097222222221996</v>
      </c>
      <c r="I101" s="5"/>
    </row>
    <row r="102" spans="1:9" ht="12.75">
      <c r="A102" s="2">
        <v>38087</v>
      </c>
      <c r="B102" s="3">
        <f>(DST!B102)-0.0416666666666667*2</f>
        <v>0.17847222222222217</v>
      </c>
      <c r="C102" s="3">
        <f>(DST!C102)-0.0416666666666667*2</f>
        <v>0.7472222222222222</v>
      </c>
      <c r="D102" s="4">
        <f t="shared" si="3"/>
        <v>0.5687500000000001</v>
      </c>
      <c r="E102" s="3">
        <f>DST!E102</f>
        <v>0.270833333333331</v>
      </c>
      <c r="F102" s="3">
        <f>DST!F102</f>
        <v>0.95833333333332</v>
      </c>
      <c r="G102" s="4">
        <f t="shared" si="5"/>
        <v>0.47638888888889125</v>
      </c>
      <c r="H102" s="4">
        <f t="shared" si="4"/>
        <v>0.09236111111110884</v>
      </c>
      <c r="I102" s="5"/>
    </row>
    <row r="103" spans="1:9" ht="12.75">
      <c r="A103" s="2">
        <v>38088</v>
      </c>
      <c r="B103" s="3">
        <f>(DST!B103)-0.0416666666666667*2</f>
        <v>0.17638888888888885</v>
      </c>
      <c r="C103" s="3">
        <f>(DST!C103)-0.0416666666666667*2</f>
        <v>0.748611111111111</v>
      </c>
      <c r="D103" s="4">
        <f t="shared" si="3"/>
        <v>0.5722222222222222</v>
      </c>
      <c r="E103" s="3">
        <f>DST!E103</f>
        <v>0.270833333333331</v>
      </c>
      <c r="F103" s="3">
        <f>DST!F103</f>
        <v>0.95833333333332</v>
      </c>
      <c r="G103" s="4">
        <f t="shared" si="5"/>
        <v>0.47777777777778</v>
      </c>
      <c r="H103" s="4">
        <f t="shared" si="4"/>
        <v>0.09444444444444217</v>
      </c>
      <c r="I103" s="5"/>
    </row>
    <row r="104" spans="1:9" ht="12.75">
      <c r="A104" s="2">
        <v>38089</v>
      </c>
      <c r="B104" s="3">
        <f>(DST!B104)-0.0416666666666667*2</f>
        <v>0.17499999999999996</v>
      </c>
      <c r="C104" s="3">
        <f>(DST!C104)-0.0416666666666667*2</f>
        <v>0.7493055555555556</v>
      </c>
      <c r="D104" s="4">
        <f t="shared" si="3"/>
        <v>0.5743055555555556</v>
      </c>
      <c r="E104" s="3">
        <f>DST!E104</f>
        <v>0.270833333333331</v>
      </c>
      <c r="F104" s="3">
        <f>DST!F104</f>
        <v>0.95833333333332</v>
      </c>
      <c r="G104" s="4">
        <f t="shared" si="5"/>
        <v>0.4784722222222246</v>
      </c>
      <c r="H104" s="4">
        <f t="shared" si="4"/>
        <v>0.09583333333333105</v>
      </c>
      <c r="I104" s="5"/>
    </row>
    <row r="105" spans="1:9" ht="12.75">
      <c r="A105" s="2">
        <v>38090</v>
      </c>
      <c r="B105" s="3">
        <f>(DST!B105)-0.0416666666666667*2</f>
        <v>0.17361111111111108</v>
      </c>
      <c r="C105" s="3">
        <f>(DST!C105)-0.0416666666666667*2</f>
        <v>0.7506944444444443</v>
      </c>
      <c r="D105" s="4">
        <f t="shared" si="3"/>
        <v>0.5770833333333333</v>
      </c>
      <c r="E105" s="3">
        <f>DST!E105</f>
        <v>0.270833333333331</v>
      </c>
      <c r="F105" s="3">
        <f>DST!F105</f>
        <v>0.95833333333332</v>
      </c>
      <c r="G105" s="4">
        <f t="shared" si="5"/>
        <v>0.47986111111111335</v>
      </c>
      <c r="H105" s="4">
        <f t="shared" si="4"/>
        <v>0.09722222222221993</v>
      </c>
      <c r="I105" s="5"/>
    </row>
    <row r="106" spans="1:9" ht="12.75">
      <c r="A106" s="2">
        <v>38091</v>
      </c>
      <c r="B106" s="3">
        <f>(DST!B106)-0.0416666666666667*2</f>
        <v>0.1715277777777777</v>
      </c>
      <c r="C106" s="3">
        <f>(DST!C106)-0.0416666666666667*2</f>
        <v>0.7520833333333333</v>
      </c>
      <c r="D106" s="4">
        <f t="shared" si="3"/>
        <v>0.5805555555555556</v>
      </c>
      <c r="E106" s="3">
        <f>DST!E106</f>
        <v>0.270833333333331</v>
      </c>
      <c r="F106" s="3">
        <f>DST!F106</f>
        <v>0.95833333333332</v>
      </c>
      <c r="G106" s="4">
        <f t="shared" si="5"/>
        <v>0.48125000000000234</v>
      </c>
      <c r="H106" s="4">
        <f t="shared" si="4"/>
        <v>0.09930555555555326</v>
      </c>
      <c r="I106" s="5"/>
    </row>
    <row r="107" spans="1:9" ht="12.75">
      <c r="A107" s="2">
        <v>38092</v>
      </c>
      <c r="B107" s="3">
        <f>(DST!B107)-0.0416666666666667*2</f>
        <v>0.1701388888888888</v>
      </c>
      <c r="C107" s="3">
        <f>(DST!C107)-0.0416666666666667*2</f>
        <v>0.7534722222222221</v>
      </c>
      <c r="D107" s="4">
        <f t="shared" si="3"/>
        <v>0.5833333333333333</v>
      </c>
      <c r="E107" s="3">
        <f>DST!E107</f>
        <v>0.270833333333331</v>
      </c>
      <c r="F107" s="3">
        <f>DST!F107</f>
        <v>0.95833333333332</v>
      </c>
      <c r="G107" s="4">
        <f t="shared" si="5"/>
        <v>0.4826388888888911</v>
      </c>
      <c r="H107" s="4">
        <f t="shared" si="4"/>
        <v>0.10069444444444214</v>
      </c>
      <c r="I107" s="5"/>
    </row>
    <row r="108" spans="1:9" ht="12.75">
      <c r="A108" s="2">
        <v>38093</v>
      </c>
      <c r="B108" s="3">
        <f>(DST!B108)-0.0416666666666667*2</f>
        <v>0.16874999999999993</v>
      </c>
      <c r="C108" s="3">
        <f>(DST!C108)-0.0416666666666667*2</f>
        <v>0.7541666666666667</v>
      </c>
      <c r="D108" s="4">
        <f t="shared" si="3"/>
        <v>0.5854166666666667</v>
      </c>
      <c r="E108" s="3">
        <f>DST!E108</f>
        <v>0.270833333333331</v>
      </c>
      <c r="F108" s="3">
        <f>DST!F108</f>
        <v>0.95833333333332</v>
      </c>
      <c r="G108" s="4">
        <f t="shared" si="5"/>
        <v>0.48333333333333567</v>
      </c>
      <c r="H108" s="4">
        <f t="shared" si="4"/>
        <v>0.10208333333333103</v>
      </c>
      <c r="I108" s="5"/>
    </row>
    <row r="109" spans="1:9" ht="12.75">
      <c r="A109" s="2">
        <v>38094</v>
      </c>
      <c r="B109" s="3">
        <f>(DST!B109)-0.0416666666666667*2</f>
        <v>0.16736111111111104</v>
      </c>
      <c r="C109" s="3">
        <f>(DST!C109)-0.0416666666666667*2</f>
        <v>0.7555555555555555</v>
      </c>
      <c r="D109" s="4">
        <f t="shared" si="3"/>
        <v>0.5881944444444445</v>
      </c>
      <c r="E109" s="3">
        <f>DST!E109</f>
        <v>0.270833333333331</v>
      </c>
      <c r="F109" s="3">
        <f>DST!F109</f>
        <v>0.95833333333332</v>
      </c>
      <c r="G109" s="4">
        <f t="shared" si="5"/>
        <v>0.48472222222222455</v>
      </c>
      <c r="H109" s="4">
        <f t="shared" si="4"/>
        <v>0.10347222222221991</v>
      </c>
      <c r="I109" s="5"/>
    </row>
    <row r="110" spans="1:9" ht="12.75">
      <c r="A110" s="2">
        <v>38095</v>
      </c>
      <c r="B110" s="3">
        <f>(DST!B110)-0.0416666666666667*2</f>
        <v>0.16597222222222216</v>
      </c>
      <c r="C110" s="3">
        <f>(DST!C110)-0.0416666666666667*2</f>
        <v>0.7569444444444444</v>
      </c>
      <c r="D110" s="4">
        <f t="shared" si="3"/>
        <v>0.5909722222222222</v>
      </c>
      <c r="E110" s="3">
        <f>DST!E110</f>
        <v>0.270833333333331</v>
      </c>
      <c r="F110" s="3">
        <f>DST!F110</f>
        <v>0.95833333333332</v>
      </c>
      <c r="G110" s="4">
        <f t="shared" si="5"/>
        <v>0.48611111111111344</v>
      </c>
      <c r="H110" s="4">
        <f t="shared" si="4"/>
        <v>0.1048611111111088</v>
      </c>
      <c r="I110" s="5"/>
    </row>
    <row r="111" spans="1:9" ht="12.75">
      <c r="A111" s="2">
        <v>38096</v>
      </c>
      <c r="B111" s="3">
        <f>(DST!B111)-0.0416666666666667*2</f>
        <v>0.16388888888888883</v>
      </c>
      <c r="C111" s="3">
        <f>(DST!C111)-0.0416666666666667*2</f>
        <v>0.7583333333333333</v>
      </c>
      <c r="D111" s="4">
        <f t="shared" si="3"/>
        <v>0.5944444444444444</v>
      </c>
      <c r="E111" s="3">
        <f>DST!E111</f>
        <v>0.270833333333331</v>
      </c>
      <c r="F111" s="3">
        <f>DST!F111</f>
        <v>0.95833333333332</v>
      </c>
      <c r="G111" s="4">
        <f t="shared" si="5"/>
        <v>0.4875000000000023</v>
      </c>
      <c r="H111" s="4">
        <f t="shared" si="4"/>
        <v>0.10694444444444212</v>
      </c>
      <c r="I111" s="5"/>
    </row>
    <row r="112" spans="1:9" ht="12.75">
      <c r="A112" s="2">
        <v>38097</v>
      </c>
      <c r="B112" s="3">
        <f>(DST!B112)-0.0416666666666667*2</f>
        <v>0.16249999999999995</v>
      </c>
      <c r="C112" s="3">
        <f>(DST!C112)-0.0416666666666667*2</f>
        <v>0.7590277777777776</v>
      </c>
      <c r="D112" s="4">
        <f t="shared" si="3"/>
        <v>0.5965277777777777</v>
      </c>
      <c r="E112" s="3">
        <f>DST!E112</f>
        <v>0.270833333333331</v>
      </c>
      <c r="F112" s="3">
        <f>DST!F112</f>
        <v>0.95833333333332</v>
      </c>
      <c r="G112" s="4">
        <f t="shared" si="5"/>
        <v>0.48819444444444665</v>
      </c>
      <c r="H112" s="4">
        <f t="shared" si="4"/>
        <v>0.108333333333331</v>
      </c>
      <c r="I112" s="5"/>
    </row>
    <row r="113" spans="1:9" ht="12.75">
      <c r="A113" s="2">
        <v>38098</v>
      </c>
      <c r="B113" s="3">
        <f>(DST!B113)-0.0416666666666667*2</f>
        <v>0.16111111111111107</v>
      </c>
      <c r="C113" s="3">
        <f>(DST!C113)-0.0416666666666667*2</f>
        <v>0.7604166666666666</v>
      </c>
      <c r="D113" s="4">
        <f t="shared" si="3"/>
        <v>0.5993055555555555</v>
      </c>
      <c r="E113" s="3">
        <f>DST!E113</f>
        <v>0.270833333333331</v>
      </c>
      <c r="F113" s="3">
        <f>DST!F113</f>
        <v>0.95833333333332</v>
      </c>
      <c r="G113" s="4">
        <f t="shared" si="5"/>
        <v>0.48958333333333565</v>
      </c>
      <c r="H113" s="4">
        <f t="shared" si="4"/>
        <v>0.10972222222221989</v>
      </c>
      <c r="I113" s="5"/>
    </row>
    <row r="114" spans="1:9" ht="12.75">
      <c r="A114" s="2">
        <v>38099</v>
      </c>
      <c r="B114" s="3">
        <f>(DST!B114)-0.0416666666666667*2</f>
        <v>0.15972222222222215</v>
      </c>
      <c r="C114" s="3">
        <f>(DST!C114)-0.0416666666666667*2</f>
        <v>0.7618055555555556</v>
      </c>
      <c r="D114" s="4">
        <f t="shared" si="3"/>
        <v>0.6020833333333335</v>
      </c>
      <c r="E114" s="3">
        <f>DST!E114</f>
        <v>0.270833333333331</v>
      </c>
      <c r="F114" s="3">
        <f>DST!F114</f>
        <v>0.95833333333332</v>
      </c>
      <c r="G114" s="4">
        <f t="shared" si="5"/>
        <v>0.49097222222222464</v>
      </c>
      <c r="H114" s="4">
        <f t="shared" si="4"/>
        <v>0.11111111111110888</v>
      </c>
      <c r="I114" s="5"/>
    </row>
    <row r="115" spans="1:9" ht="12.75">
      <c r="A115" s="2">
        <v>38100</v>
      </c>
      <c r="B115" s="3">
        <f>(DST!B115)-0.0416666666666667*2</f>
        <v>0.15833333333333327</v>
      </c>
      <c r="C115" s="3">
        <f>(DST!C115)-0.0416666666666667*2</f>
        <v>0.7631944444444444</v>
      </c>
      <c r="D115" s="4">
        <f t="shared" si="3"/>
        <v>0.6048611111111111</v>
      </c>
      <c r="E115" s="3">
        <f>DST!E115</f>
        <v>0.270833333333331</v>
      </c>
      <c r="F115" s="3">
        <f>DST!F115</f>
        <v>0.95833333333332</v>
      </c>
      <c r="G115" s="4">
        <f t="shared" si="5"/>
        <v>0.4923611111111134</v>
      </c>
      <c r="H115" s="4">
        <f t="shared" si="4"/>
        <v>0.11249999999999766</v>
      </c>
      <c r="I115" s="5"/>
    </row>
    <row r="116" spans="1:9" ht="12.75">
      <c r="A116" s="2">
        <v>38101</v>
      </c>
      <c r="B116" s="3">
        <f>(DST!B116)-0.0416666666666667*2</f>
        <v>0.1569444444444444</v>
      </c>
      <c r="C116" s="3">
        <f>(DST!C116)-0.0416666666666667*2</f>
        <v>0.7638888888888888</v>
      </c>
      <c r="D116" s="4">
        <f t="shared" si="3"/>
        <v>0.6069444444444445</v>
      </c>
      <c r="E116" s="3">
        <f>DST!E116</f>
        <v>0.270833333333331</v>
      </c>
      <c r="F116" s="3">
        <f>DST!F116</f>
        <v>0.95833333333332</v>
      </c>
      <c r="G116" s="4">
        <f t="shared" si="5"/>
        <v>0.49305555555555786</v>
      </c>
      <c r="H116" s="4">
        <f t="shared" si="4"/>
        <v>0.11388888888888665</v>
      </c>
      <c r="I116" s="5"/>
    </row>
    <row r="117" spans="1:9" ht="12.75">
      <c r="A117" s="2">
        <v>38102</v>
      </c>
      <c r="B117" s="3">
        <f>(DST!B117)-0.0416666666666667*2</f>
        <v>0.1555555555555555</v>
      </c>
      <c r="C117" s="3">
        <f>(DST!C117)-0.0416666666666667*2</f>
        <v>0.7652777777777777</v>
      </c>
      <c r="D117" s="4">
        <f t="shared" si="3"/>
        <v>0.6097222222222223</v>
      </c>
      <c r="E117" s="3">
        <f>DST!E117</f>
        <v>0.270833333333331</v>
      </c>
      <c r="F117" s="3">
        <f>DST!F117</f>
        <v>0.95833333333332</v>
      </c>
      <c r="G117" s="4">
        <f t="shared" si="5"/>
        <v>0.49444444444444674</v>
      </c>
      <c r="H117" s="4">
        <f t="shared" si="4"/>
        <v>0.11527777777777554</v>
      </c>
      <c r="I117" s="5"/>
    </row>
    <row r="118" spans="1:9" ht="12.75">
      <c r="A118" s="2">
        <v>38103</v>
      </c>
      <c r="B118" s="3">
        <f>(DST!B118)-0.0416666666666667*2</f>
        <v>0.1541666666666666</v>
      </c>
      <c r="C118" s="3">
        <f>(DST!C118)-0.0416666666666667*2</f>
        <v>0.7666666666666666</v>
      </c>
      <c r="D118" s="4">
        <f t="shared" si="3"/>
        <v>0.6125</v>
      </c>
      <c r="E118" s="3">
        <f>DST!E118</f>
        <v>0.270833333333331</v>
      </c>
      <c r="F118" s="3">
        <f>DST!F118</f>
        <v>0.95833333333332</v>
      </c>
      <c r="G118" s="4">
        <f t="shared" si="5"/>
        <v>0.4958333333333356</v>
      </c>
      <c r="H118" s="4">
        <f t="shared" si="4"/>
        <v>0.11666666666666442</v>
      </c>
      <c r="I118" s="5"/>
    </row>
    <row r="119" spans="1:9" ht="12.75">
      <c r="A119" s="2">
        <v>38104</v>
      </c>
      <c r="B119" s="3">
        <f>(DST!B119)-0.0416666666666667*2</f>
        <v>0.15277777777777773</v>
      </c>
      <c r="C119" s="3">
        <f>(DST!C119)-0.0416666666666667*2</f>
        <v>0.7680555555555555</v>
      </c>
      <c r="D119" s="4">
        <f t="shared" si="3"/>
        <v>0.6152777777777778</v>
      </c>
      <c r="E119" s="3">
        <f>DST!E119</f>
        <v>0.270833333333331</v>
      </c>
      <c r="F119" s="3">
        <f>DST!F119</f>
        <v>0.95833333333332</v>
      </c>
      <c r="G119" s="4">
        <f t="shared" si="5"/>
        <v>0.4972222222222245</v>
      </c>
      <c r="H119" s="4">
        <f t="shared" si="4"/>
        <v>0.1180555555555533</v>
      </c>
      <c r="I119" s="5"/>
    </row>
    <row r="120" spans="1:9" ht="12.75">
      <c r="A120" s="2">
        <v>38105</v>
      </c>
      <c r="B120" s="3">
        <f>(DST!B120)-0.0416666666666667*2</f>
        <v>0.1506944444444444</v>
      </c>
      <c r="C120" s="3">
        <f>(DST!C120)-0.0416666666666667*2</f>
        <v>0.7687499999999999</v>
      </c>
      <c r="D120" s="4">
        <f t="shared" si="3"/>
        <v>0.6180555555555556</v>
      </c>
      <c r="E120" s="3">
        <f>DST!E120</f>
        <v>0.270833333333331</v>
      </c>
      <c r="F120" s="3">
        <f>DST!F120</f>
        <v>0.95833333333332</v>
      </c>
      <c r="G120" s="4">
        <f t="shared" si="5"/>
        <v>0.49791666666666895</v>
      </c>
      <c r="H120" s="4">
        <f t="shared" si="4"/>
        <v>0.12013888888888663</v>
      </c>
      <c r="I120" s="5"/>
    </row>
    <row r="121" spans="1:9" ht="12.75">
      <c r="A121" s="2">
        <v>38106</v>
      </c>
      <c r="B121" s="3">
        <f>(DST!B121)-0.0416666666666667*2</f>
        <v>0.14930555555555547</v>
      </c>
      <c r="C121" s="3">
        <f>(DST!C121)-0.0416666666666667*2</f>
        <v>0.7701388888888889</v>
      </c>
      <c r="D121" s="4">
        <f t="shared" si="3"/>
        <v>0.6208333333333335</v>
      </c>
      <c r="E121" s="3">
        <f>DST!E121</f>
        <v>0.270833333333331</v>
      </c>
      <c r="F121" s="3">
        <f>DST!F121</f>
        <v>0.95833333333332</v>
      </c>
      <c r="G121" s="4">
        <f t="shared" si="5"/>
        <v>0.49930555555555795</v>
      </c>
      <c r="H121" s="4">
        <f t="shared" si="4"/>
        <v>0.12152777777777551</v>
      </c>
      <c r="I121" s="5"/>
    </row>
    <row r="122" spans="1:9" ht="12.75">
      <c r="A122" s="2">
        <v>38107</v>
      </c>
      <c r="B122" s="3">
        <f>(DST!B122)-0.0416666666666667*2</f>
        <v>0.1479166666666666</v>
      </c>
      <c r="C122" s="3">
        <f>(DST!C122)-0.0416666666666667*2</f>
        <v>0.7715277777777777</v>
      </c>
      <c r="D122" s="4">
        <f t="shared" si="3"/>
        <v>0.6236111111111111</v>
      </c>
      <c r="E122" s="3">
        <f>DST!E122</f>
        <v>0.270833333333331</v>
      </c>
      <c r="F122" s="3">
        <f>DST!F122</f>
        <v>0.95833333333332</v>
      </c>
      <c r="G122" s="4">
        <f t="shared" si="5"/>
        <v>0.5006944444444468</v>
      </c>
      <c r="H122" s="4">
        <f t="shared" si="4"/>
        <v>0.12291666666666434</v>
      </c>
      <c r="I122" s="8"/>
    </row>
    <row r="123" spans="1:9" ht="12.75">
      <c r="A123" s="2">
        <v>38108</v>
      </c>
      <c r="B123" s="3">
        <f>(DST!B123)-0.0416666666666667*2</f>
        <v>0.14722222222222214</v>
      </c>
      <c r="C123" s="3">
        <f>(DST!C123)-0.0416666666666667*2</f>
        <v>0.7722222222222223</v>
      </c>
      <c r="D123" s="4">
        <f t="shared" si="3"/>
        <v>0.6250000000000001</v>
      </c>
      <c r="E123" s="3">
        <f>DST!E123</f>
        <v>0.270833333333331</v>
      </c>
      <c r="F123" s="3">
        <f>DST!F123</f>
        <v>0.95833333333332</v>
      </c>
      <c r="G123" s="4">
        <f t="shared" si="5"/>
        <v>0.5013888888888913</v>
      </c>
      <c r="H123" s="4">
        <f t="shared" si="4"/>
        <v>0.12361111111110878</v>
      </c>
      <c r="I123" s="5"/>
    </row>
    <row r="124" spans="1:9" ht="12.75">
      <c r="A124" s="2">
        <v>38109</v>
      </c>
      <c r="B124" s="3">
        <f>(DST!B124)-0.0416666666666667*2</f>
        <v>0.14583333333333326</v>
      </c>
      <c r="C124" s="3">
        <f>(DST!C124)-0.0416666666666667*2</f>
        <v>0.773611111111111</v>
      </c>
      <c r="D124" s="4">
        <f t="shared" si="3"/>
        <v>0.6277777777777778</v>
      </c>
      <c r="E124" s="3">
        <f>DST!E124</f>
        <v>0.270833333333331</v>
      </c>
      <c r="F124" s="3">
        <f>DST!F124</f>
        <v>0.95833333333332</v>
      </c>
      <c r="G124" s="4">
        <f t="shared" si="5"/>
        <v>0.50277777777778</v>
      </c>
      <c r="H124" s="4">
        <f t="shared" si="4"/>
        <v>0.12499999999999778</v>
      </c>
      <c r="I124" s="5"/>
    </row>
    <row r="125" spans="1:9" ht="12.75">
      <c r="A125" s="2">
        <v>38110</v>
      </c>
      <c r="B125" s="3">
        <f>(DST!B125)-0.0416666666666667*2</f>
        <v>0.14444444444444438</v>
      </c>
      <c r="C125" s="3">
        <f>(DST!C125)-0.0416666666666667*2</f>
        <v>0.775</v>
      </c>
      <c r="D125" s="4">
        <f t="shared" si="3"/>
        <v>0.6305555555555556</v>
      </c>
      <c r="E125" s="3">
        <f>DST!E125</f>
        <v>0.270833333333331</v>
      </c>
      <c r="F125" s="3">
        <f>DST!F125</f>
        <v>0.95833333333332</v>
      </c>
      <c r="G125" s="4">
        <f t="shared" si="5"/>
        <v>0.5041666666666691</v>
      </c>
      <c r="H125" s="4">
        <f t="shared" si="4"/>
        <v>0.12638888888888655</v>
      </c>
      <c r="I125" s="5"/>
    </row>
    <row r="126" spans="1:9" ht="12.75">
      <c r="A126" s="2">
        <v>38111</v>
      </c>
      <c r="B126" s="3">
        <f>(DST!B126)-0.0416666666666667*2</f>
        <v>0.1430555555555555</v>
      </c>
      <c r="C126" s="3">
        <f>(DST!C126)-0.0416666666666667*2</f>
        <v>0.7763888888888888</v>
      </c>
      <c r="D126" s="4">
        <f t="shared" si="3"/>
        <v>0.6333333333333333</v>
      </c>
      <c r="E126" s="3">
        <f>DST!E126</f>
        <v>0.270833333333331</v>
      </c>
      <c r="F126" s="3">
        <f>DST!F126</f>
        <v>0.95833333333332</v>
      </c>
      <c r="G126" s="4">
        <f t="shared" si="5"/>
        <v>0.5055555555555578</v>
      </c>
      <c r="H126" s="4">
        <f t="shared" si="4"/>
        <v>0.12777777777777555</v>
      </c>
      <c r="I126" s="5"/>
    </row>
    <row r="127" spans="1:9" ht="12.75">
      <c r="A127" s="2">
        <v>38112</v>
      </c>
      <c r="B127" s="3">
        <f>(DST!B127)-0.0416666666666667*2</f>
        <v>0.1416666666666666</v>
      </c>
      <c r="C127" s="3">
        <f>(DST!C127)-0.0416666666666667*2</f>
        <v>0.7770833333333332</v>
      </c>
      <c r="D127" s="4">
        <f t="shared" si="3"/>
        <v>0.6354166666666666</v>
      </c>
      <c r="E127" s="3">
        <f>DST!E127</f>
        <v>0.270833333333331</v>
      </c>
      <c r="F127" s="3">
        <f>DST!F127</f>
        <v>0.95833333333332</v>
      </c>
      <c r="G127" s="4">
        <f t="shared" si="5"/>
        <v>0.5062500000000023</v>
      </c>
      <c r="H127" s="4">
        <f t="shared" si="4"/>
        <v>0.12916666666666432</v>
      </c>
      <c r="I127" s="5"/>
    </row>
    <row r="128" spans="1:9" ht="12.75">
      <c r="A128" s="2">
        <v>38113</v>
      </c>
      <c r="B128" s="3">
        <f>(DST!B128)-0.0416666666666667*2</f>
        <v>0.1402777777777777</v>
      </c>
      <c r="C128" s="3">
        <f>(DST!C128)-0.0416666666666667*2</f>
        <v>0.7784722222222222</v>
      </c>
      <c r="D128" s="4">
        <f t="shared" si="3"/>
        <v>0.6381944444444445</v>
      </c>
      <c r="E128" s="3">
        <f>DST!E128</f>
        <v>0.270833333333331</v>
      </c>
      <c r="F128" s="3">
        <f>DST!F128</f>
        <v>0.95833333333332</v>
      </c>
      <c r="G128" s="4">
        <f t="shared" si="5"/>
        <v>0.5076388888888912</v>
      </c>
      <c r="H128" s="4">
        <f t="shared" si="4"/>
        <v>0.13055555555555332</v>
      </c>
      <c r="I128" s="5"/>
    </row>
    <row r="129" spans="1:9" ht="12.75">
      <c r="A129" s="2">
        <v>38114</v>
      </c>
      <c r="B129" s="3">
        <f>(DST!B129)-0.0416666666666667*2</f>
        <v>0.1388888888888888</v>
      </c>
      <c r="C129" s="3">
        <f>(DST!C129)-0.0416666666666667*2</f>
        <v>0.779861111111111</v>
      </c>
      <c r="D129" s="4">
        <f t="shared" si="3"/>
        <v>0.6409722222222222</v>
      </c>
      <c r="E129" s="3">
        <f>DST!E129</f>
        <v>0.270833333333331</v>
      </c>
      <c r="F129" s="3">
        <f>DST!F129</f>
        <v>0.95833333333332</v>
      </c>
      <c r="G129" s="4">
        <f t="shared" si="5"/>
        <v>0.5090277777777801</v>
      </c>
      <c r="H129" s="4">
        <f t="shared" si="4"/>
        <v>0.1319444444444421</v>
      </c>
      <c r="I129" s="5"/>
    </row>
    <row r="130" spans="1:9" ht="12.75">
      <c r="A130" s="2">
        <v>38115</v>
      </c>
      <c r="B130" s="3">
        <f>(DST!B130)-0.0416666666666667*2</f>
        <v>0.13749999999999993</v>
      </c>
      <c r="C130" s="3">
        <f>(DST!C130)-0.0416666666666667*2</f>
        <v>0.7805555555555556</v>
      </c>
      <c r="D130" s="4">
        <f aca="true" t="shared" si="6" ref="D130:D193">(C130-B130)</f>
        <v>0.6430555555555556</v>
      </c>
      <c r="E130" s="3">
        <f>DST!E130</f>
        <v>0.270833333333331</v>
      </c>
      <c r="F130" s="3">
        <f>DST!F130</f>
        <v>0.95833333333332</v>
      </c>
      <c r="G130" s="4">
        <f t="shared" si="5"/>
        <v>0.5097222222222246</v>
      </c>
      <c r="H130" s="4">
        <f aca="true" t="shared" si="7" ref="H130:H193">D130-G130</f>
        <v>0.13333333333333097</v>
      </c>
      <c r="I130" s="5"/>
    </row>
    <row r="131" spans="1:9" ht="12.75">
      <c r="A131" s="2">
        <v>38116</v>
      </c>
      <c r="B131" s="3">
        <f>(DST!B131)-0.0416666666666667*2</f>
        <v>0.13680555555555549</v>
      </c>
      <c r="C131" s="3">
        <f>(DST!C131)-0.0416666666666667*2</f>
        <v>0.7819444444444443</v>
      </c>
      <c r="D131" s="4">
        <f t="shared" si="6"/>
        <v>0.6451388888888888</v>
      </c>
      <c r="E131" s="3">
        <f>DST!E131</f>
        <v>0.270833333333331</v>
      </c>
      <c r="F131" s="3">
        <f>DST!F131</f>
        <v>0.95833333333332</v>
      </c>
      <c r="G131" s="4">
        <f aca="true" t="shared" si="8" ref="G131:G194">IF(E131&lt;B131,IF(F131&lt;B131,IF(F131&lt;E131,D131,0),IF(F131&lt;C131,F131-B131,D131)),IF(E131&lt;C131,IF(F131&lt;B131,C131-E131,IF(F131&lt;C131,IF(F131&lt;E131,F131-B131+C131-E131,F131-E131),C131-E131)),IF(F131&lt;B131,0,IF(F131&lt;C131,F131-B131,IF(F131&lt;E131,D131,0)))))</f>
        <v>0.5111111111111133</v>
      </c>
      <c r="H131" s="4">
        <f t="shared" si="7"/>
        <v>0.13402777777777553</v>
      </c>
      <c r="I131" s="5"/>
    </row>
    <row r="132" spans="1:9" ht="12.75">
      <c r="A132" s="2">
        <v>38117</v>
      </c>
      <c r="B132" s="3">
        <f>(DST!B132)-0.0416666666666667*2</f>
        <v>0.1354166666666666</v>
      </c>
      <c r="C132" s="3">
        <f>(DST!C132)-0.0416666666666667*2</f>
        <v>0.7833333333333333</v>
      </c>
      <c r="D132" s="4">
        <f t="shared" si="6"/>
        <v>0.6479166666666667</v>
      </c>
      <c r="E132" s="3">
        <f>DST!E132</f>
        <v>0.270833333333331</v>
      </c>
      <c r="F132" s="3">
        <f>DST!F132</f>
        <v>0.95833333333332</v>
      </c>
      <c r="G132" s="4">
        <f t="shared" si="8"/>
        <v>0.5125000000000024</v>
      </c>
      <c r="H132" s="4">
        <f t="shared" si="7"/>
        <v>0.1354166666666643</v>
      </c>
      <c r="I132" s="5"/>
    </row>
    <row r="133" spans="1:9" ht="12.75">
      <c r="A133" s="2">
        <v>38118</v>
      </c>
      <c r="B133" s="3">
        <f>(DST!B133)-0.0416666666666667*2</f>
        <v>0.13402777777777772</v>
      </c>
      <c r="C133" s="3">
        <f>(DST!C133)-0.0416666666666667*2</f>
        <v>0.7840277777777778</v>
      </c>
      <c r="D133" s="4">
        <f t="shared" si="6"/>
        <v>0.65</v>
      </c>
      <c r="E133" s="3">
        <f>DST!E133</f>
        <v>0.270833333333331</v>
      </c>
      <c r="F133" s="3">
        <f>DST!F133</f>
        <v>0.95833333333332</v>
      </c>
      <c r="G133" s="4">
        <f t="shared" si="8"/>
        <v>0.5131944444444467</v>
      </c>
      <c r="H133" s="4">
        <f t="shared" si="7"/>
        <v>0.1368055555555533</v>
      </c>
      <c r="I133" s="5"/>
    </row>
    <row r="134" spans="1:9" ht="12.75">
      <c r="A134" s="2">
        <v>38119</v>
      </c>
      <c r="B134" s="3">
        <f>(DST!B134)-0.0416666666666667*2</f>
        <v>0.13333333333333328</v>
      </c>
      <c r="C134" s="3">
        <f>(DST!C134)-0.0416666666666667*2</f>
        <v>0.7854166666666667</v>
      </c>
      <c r="D134" s="4">
        <f t="shared" si="6"/>
        <v>0.6520833333333333</v>
      </c>
      <c r="E134" s="3">
        <f>DST!E134</f>
        <v>0.270833333333331</v>
      </c>
      <c r="F134" s="3">
        <f>DST!F134</f>
        <v>0.95833333333332</v>
      </c>
      <c r="G134" s="4">
        <f t="shared" si="8"/>
        <v>0.5145833333333356</v>
      </c>
      <c r="H134" s="4">
        <f t="shared" si="7"/>
        <v>0.13749999999999774</v>
      </c>
      <c r="I134" s="5"/>
    </row>
    <row r="135" spans="1:9" ht="12.75">
      <c r="A135" s="2">
        <v>38120</v>
      </c>
      <c r="B135" s="3">
        <f>(DST!B135)-0.0416666666666667*2</f>
        <v>0.1319444444444444</v>
      </c>
      <c r="C135" s="3">
        <f>(DST!C135)-0.0416666666666667*2</f>
        <v>0.7861111111111111</v>
      </c>
      <c r="D135" s="4">
        <f t="shared" si="6"/>
        <v>0.6541666666666667</v>
      </c>
      <c r="E135" s="3">
        <f>DST!E135</f>
        <v>0.270833333333331</v>
      </c>
      <c r="F135" s="3">
        <f>DST!F135</f>
        <v>0.95833333333332</v>
      </c>
      <c r="G135" s="4">
        <f t="shared" si="8"/>
        <v>0.5152777777777802</v>
      </c>
      <c r="H135" s="4">
        <f t="shared" si="7"/>
        <v>0.1388888888888865</v>
      </c>
      <c r="I135" s="5"/>
    </row>
    <row r="136" spans="1:9" ht="12.75">
      <c r="A136" s="2">
        <v>38121</v>
      </c>
      <c r="B136" s="3">
        <f>(DST!B136)-0.0416666666666667*2</f>
        <v>0.1305555555555555</v>
      </c>
      <c r="C136" s="3">
        <f>(DST!C136)-0.0416666666666667*2</f>
        <v>0.7874999999999999</v>
      </c>
      <c r="D136" s="4">
        <f t="shared" si="6"/>
        <v>0.6569444444444443</v>
      </c>
      <c r="E136" s="3">
        <f>DST!E136</f>
        <v>0.270833333333331</v>
      </c>
      <c r="F136" s="3">
        <f>DST!F136</f>
        <v>0.95833333333332</v>
      </c>
      <c r="G136" s="4">
        <f t="shared" si="8"/>
        <v>0.5166666666666688</v>
      </c>
      <c r="H136" s="4">
        <f t="shared" si="7"/>
        <v>0.1402777777777755</v>
      </c>
      <c r="I136" s="5"/>
    </row>
    <row r="137" spans="1:9" ht="12.75">
      <c r="A137" s="2">
        <v>38122</v>
      </c>
      <c r="B137" s="3">
        <f>(DST!B137)-0.0416666666666667*2</f>
        <v>0.12986111111111104</v>
      </c>
      <c r="C137" s="3">
        <f>(DST!C137)-0.0416666666666667*2</f>
        <v>0.7888888888888889</v>
      </c>
      <c r="D137" s="4">
        <f t="shared" si="6"/>
        <v>0.6590277777777778</v>
      </c>
      <c r="E137" s="3">
        <f>DST!E137</f>
        <v>0.270833333333331</v>
      </c>
      <c r="F137" s="3">
        <f>DST!F137</f>
        <v>0.95833333333332</v>
      </c>
      <c r="G137" s="4">
        <f t="shared" si="8"/>
        <v>0.5180555555555579</v>
      </c>
      <c r="H137" s="4">
        <f t="shared" si="7"/>
        <v>0.14097222222221983</v>
      </c>
      <c r="I137" s="5"/>
    </row>
    <row r="138" spans="1:9" ht="12.75">
      <c r="A138" s="2">
        <v>38123</v>
      </c>
      <c r="B138" s="3">
        <f>(DST!B138)-0.0416666666666667*2</f>
        <v>0.12847222222222215</v>
      </c>
      <c r="C138" s="3">
        <f>(DST!C138)-0.0416666666666667*2</f>
        <v>0.7895833333333333</v>
      </c>
      <c r="D138" s="4">
        <f t="shared" si="6"/>
        <v>0.6611111111111112</v>
      </c>
      <c r="E138" s="3">
        <f>DST!E138</f>
        <v>0.270833333333331</v>
      </c>
      <c r="F138" s="3">
        <f>DST!F138</f>
        <v>0.95833333333332</v>
      </c>
      <c r="G138" s="4">
        <f t="shared" si="8"/>
        <v>0.5187500000000023</v>
      </c>
      <c r="H138" s="4">
        <f t="shared" si="7"/>
        <v>0.14236111111110894</v>
      </c>
      <c r="I138" s="5"/>
    </row>
    <row r="139" spans="1:9" ht="12.75">
      <c r="A139" s="2">
        <v>38124</v>
      </c>
      <c r="B139" s="3">
        <f>(DST!B139)-0.0416666666666667*2</f>
        <v>0.1277777777777777</v>
      </c>
      <c r="C139" s="3">
        <f>(DST!C139)-0.0416666666666667*2</f>
        <v>0.7909722222222222</v>
      </c>
      <c r="D139" s="4">
        <f t="shared" si="6"/>
        <v>0.6631944444444444</v>
      </c>
      <c r="E139" s="3">
        <f>DST!E139</f>
        <v>0.270833333333331</v>
      </c>
      <c r="F139" s="3">
        <f>DST!F139</f>
        <v>0.95833333333332</v>
      </c>
      <c r="G139" s="4">
        <f t="shared" si="8"/>
        <v>0.5201388888888911</v>
      </c>
      <c r="H139" s="4">
        <f t="shared" si="7"/>
        <v>0.14305555555555327</v>
      </c>
      <c r="I139" s="5"/>
    </row>
    <row r="140" spans="1:9" ht="12.75">
      <c r="A140" s="2">
        <v>38125</v>
      </c>
      <c r="B140" s="3">
        <f>(DST!B140)-0.0416666666666667*2</f>
        <v>0.12638888888888883</v>
      </c>
      <c r="C140" s="3">
        <f>(DST!C140)-0.0416666666666667*2</f>
        <v>0.7916666666666666</v>
      </c>
      <c r="D140" s="4">
        <f t="shared" si="6"/>
        <v>0.6652777777777779</v>
      </c>
      <c r="E140" s="3">
        <f>DST!E140</f>
        <v>0.270833333333331</v>
      </c>
      <c r="F140" s="3">
        <f>DST!F140</f>
        <v>0.95833333333332</v>
      </c>
      <c r="G140" s="4">
        <f t="shared" si="8"/>
        <v>0.5208333333333357</v>
      </c>
      <c r="H140" s="4">
        <f t="shared" si="7"/>
        <v>0.14444444444444215</v>
      </c>
      <c r="I140" s="5"/>
    </row>
    <row r="141" spans="1:9" ht="12.75">
      <c r="A141" s="2">
        <v>38126</v>
      </c>
      <c r="B141" s="3">
        <f>(DST!B141)-0.0416666666666667*2</f>
        <v>0.1256944444444444</v>
      </c>
      <c r="C141" s="3">
        <f>(DST!C141)-0.0416666666666667*2</f>
        <v>0.7930555555555556</v>
      </c>
      <c r="D141" s="4">
        <f t="shared" si="6"/>
        <v>0.6673611111111113</v>
      </c>
      <c r="E141" s="3">
        <f>DST!E141</f>
        <v>0.270833333333331</v>
      </c>
      <c r="F141" s="3">
        <f>DST!F141</f>
        <v>0.95833333333332</v>
      </c>
      <c r="G141" s="4">
        <f t="shared" si="8"/>
        <v>0.5222222222222246</v>
      </c>
      <c r="H141" s="4">
        <f t="shared" si="7"/>
        <v>0.1451388888888867</v>
      </c>
      <c r="I141" s="5"/>
    </row>
    <row r="142" spans="1:9" ht="12.75">
      <c r="A142" s="2">
        <v>38127</v>
      </c>
      <c r="B142" s="3">
        <f>(DST!B142)-0.0416666666666667*2</f>
        <v>0.12499999999999994</v>
      </c>
      <c r="C142" s="3">
        <f>(DST!C142)-0.0416666666666667*2</f>
        <v>0.79375</v>
      </c>
      <c r="D142" s="4">
        <f t="shared" si="6"/>
        <v>0.66875</v>
      </c>
      <c r="E142" s="3">
        <f>DST!E142</f>
        <v>0.270833333333331</v>
      </c>
      <c r="F142" s="3">
        <f>DST!F142</f>
        <v>0.95833333333332</v>
      </c>
      <c r="G142" s="4">
        <f t="shared" si="8"/>
        <v>0.5229166666666689</v>
      </c>
      <c r="H142" s="4">
        <f t="shared" si="7"/>
        <v>0.14583333333333104</v>
      </c>
      <c r="I142" s="5"/>
    </row>
    <row r="143" spans="1:9" ht="12.75">
      <c r="A143" s="2">
        <v>38128</v>
      </c>
      <c r="B143" s="3">
        <f>(DST!B143)-0.0416666666666667*2</f>
        <v>0.12361111111111106</v>
      </c>
      <c r="C143" s="3">
        <f>(DST!C143)-0.0416666666666667*2</f>
        <v>0.7951388888888888</v>
      </c>
      <c r="D143" s="4">
        <f t="shared" si="6"/>
        <v>0.6715277777777777</v>
      </c>
      <c r="E143" s="3">
        <f>DST!E143</f>
        <v>0.270833333333331</v>
      </c>
      <c r="F143" s="3">
        <f>DST!F143</f>
        <v>0.95833333333332</v>
      </c>
      <c r="G143" s="4">
        <f t="shared" si="8"/>
        <v>0.5243055555555578</v>
      </c>
      <c r="H143" s="4">
        <f t="shared" si="7"/>
        <v>0.14722222222221992</v>
      </c>
      <c r="I143" s="5"/>
    </row>
    <row r="144" spans="1:9" ht="12.75">
      <c r="A144" s="2">
        <v>38129</v>
      </c>
      <c r="B144" s="3">
        <f>(DST!B144)-0.0416666666666667*2</f>
        <v>0.12291666666666659</v>
      </c>
      <c r="C144" s="3">
        <f>(DST!C144)-0.0416666666666667*2</f>
        <v>0.7958333333333334</v>
      </c>
      <c r="D144" s="4">
        <f t="shared" si="6"/>
        <v>0.6729166666666668</v>
      </c>
      <c r="E144" s="3">
        <f>DST!E144</f>
        <v>0.270833333333331</v>
      </c>
      <c r="F144" s="3">
        <f>DST!F144</f>
        <v>0.95833333333332</v>
      </c>
      <c r="G144" s="4">
        <f t="shared" si="8"/>
        <v>0.5250000000000024</v>
      </c>
      <c r="H144" s="4">
        <f t="shared" si="7"/>
        <v>0.14791666666666448</v>
      </c>
      <c r="I144" s="5"/>
    </row>
    <row r="145" spans="1:9" ht="12.75">
      <c r="A145" s="2">
        <v>38130</v>
      </c>
      <c r="B145" s="3">
        <f>(DST!B145)-0.0416666666666667*2</f>
        <v>0.12222222222222218</v>
      </c>
      <c r="C145" s="3">
        <f>(DST!C145)-0.0416666666666667*2</f>
        <v>0.7972222222222222</v>
      </c>
      <c r="D145" s="4">
        <f t="shared" si="6"/>
        <v>0.675</v>
      </c>
      <c r="E145" s="3">
        <f>DST!E145</f>
        <v>0.270833333333331</v>
      </c>
      <c r="F145" s="3">
        <f>DST!F145</f>
        <v>0.95833333333332</v>
      </c>
      <c r="G145" s="4">
        <f t="shared" si="8"/>
        <v>0.5263888888888912</v>
      </c>
      <c r="H145" s="4">
        <f t="shared" si="7"/>
        <v>0.1486111111111088</v>
      </c>
      <c r="I145" s="5"/>
    </row>
    <row r="146" spans="1:9" ht="12.75">
      <c r="A146" s="2">
        <v>38131</v>
      </c>
      <c r="B146" s="3">
        <f>(DST!B146)-0.0416666666666667*2</f>
        <v>0.12152777777777773</v>
      </c>
      <c r="C146" s="3">
        <f>(DST!C146)-0.0416666666666667*2</f>
        <v>0.7979166666666666</v>
      </c>
      <c r="D146" s="4">
        <f t="shared" si="6"/>
        <v>0.6763888888888889</v>
      </c>
      <c r="E146" s="3">
        <f>DST!E146</f>
        <v>0.270833333333331</v>
      </c>
      <c r="F146" s="3">
        <f>DST!F146</f>
        <v>0.95833333333332</v>
      </c>
      <c r="G146" s="4">
        <f t="shared" si="8"/>
        <v>0.5270833333333356</v>
      </c>
      <c r="H146" s="4">
        <f t="shared" si="7"/>
        <v>0.14930555555555336</v>
      </c>
      <c r="I146" s="5"/>
    </row>
    <row r="147" spans="1:9" ht="12.75">
      <c r="A147" s="2">
        <v>38132</v>
      </c>
      <c r="B147" s="3">
        <f>(DST!B147)-0.0416666666666667*2</f>
        <v>0.1201388888888888</v>
      </c>
      <c r="C147" s="3">
        <f>(DST!C147)-0.0416666666666667*2</f>
        <v>0.7986111111111112</v>
      </c>
      <c r="D147" s="4">
        <f t="shared" si="6"/>
        <v>0.6784722222222224</v>
      </c>
      <c r="E147" s="3">
        <f>DST!E147</f>
        <v>0.270833333333331</v>
      </c>
      <c r="F147" s="3">
        <f>DST!F147</f>
        <v>0.95833333333332</v>
      </c>
      <c r="G147" s="4">
        <f t="shared" si="8"/>
        <v>0.5277777777777801</v>
      </c>
      <c r="H147" s="4">
        <f t="shared" si="7"/>
        <v>0.15069444444444224</v>
      </c>
      <c r="I147" s="5"/>
    </row>
    <row r="148" spans="1:9" ht="12.75">
      <c r="A148" s="2">
        <v>38133</v>
      </c>
      <c r="B148" s="3">
        <f>(DST!B148)-0.0416666666666667*2</f>
        <v>0.11944444444444441</v>
      </c>
      <c r="C148" s="3">
        <f>(DST!C148)-0.0416666666666667*2</f>
        <v>0.7999999999999999</v>
      </c>
      <c r="D148" s="4">
        <f t="shared" si="6"/>
        <v>0.6805555555555556</v>
      </c>
      <c r="E148" s="3">
        <f>DST!E148</f>
        <v>0.270833333333331</v>
      </c>
      <c r="F148" s="3">
        <f>DST!F148</f>
        <v>0.95833333333332</v>
      </c>
      <c r="G148" s="4">
        <f t="shared" si="8"/>
        <v>0.529166666666669</v>
      </c>
      <c r="H148" s="4">
        <f t="shared" si="7"/>
        <v>0.15138888888888657</v>
      </c>
      <c r="I148" s="5"/>
    </row>
    <row r="149" spans="1:9" ht="12.75">
      <c r="A149" s="2">
        <v>38134</v>
      </c>
      <c r="B149" s="3">
        <f>(DST!B149)-0.0416666666666667*2</f>
        <v>0.11874999999999991</v>
      </c>
      <c r="C149" s="3">
        <f>(DST!C149)-0.0416666666666667*2</f>
        <v>0.8006944444444444</v>
      </c>
      <c r="D149" s="4">
        <f t="shared" si="6"/>
        <v>0.6819444444444445</v>
      </c>
      <c r="E149" s="3">
        <f>DST!E149</f>
        <v>0.270833333333331</v>
      </c>
      <c r="F149" s="3">
        <f>DST!F149</f>
        <v>0.95833333333332</v>
      </c>
      <c r="G149" s="4">
        <f t="shared" si="8"/>
        <v>0.5298611111111133</v>
      </c>
      <c r="H149" s="4">
        <f t="shared" si="7"/>
        <v>0.15208333333333113</v>
      </c>
      <c r="I149" s="5"/>
    </row>
    <row r="150" spans="1:9" ht="12.75">
      <c r="A150" s="2">
        <v>38135</v>
      </c>
      <c r="B150" s="3">
        <f>(DST!B150)-0.0416666666666667*2</f>
        <v>0.11805555555555547</v>
      </c>
      <c r="C150" s="3">
        <f>(DST!C150)-0.0416666666666667*2</f>
        <v>0.8013888888888889</v>
      </c>
      <c r="D150" s="4">
        <f t="shared" si="6"/>
        <v>0.6833333333333335</v>
      </c>
      <c r="E150" s="3">
        <f>DST!E150</f>
        <v>0.270833333333331</v>
      </c>
      <c r="F150" s="3">
        <f>DST!F150</f>
        <v>0.95833333333332</v>
      </c>
      <c r="G150" s="4">
        <f t="shared" si="8"/>
        <v>0.5305555555555579</v>
      </c>
      <c r="H150" s="4">
        <f t="shared" si="7"/>
        <v>0.15277777777777557</v>
      </c>
      <c r="I150" s="5"/>
    </row>
    <row r="151" spans="1:9" ht="12.75">
      <c r="A151" s="2">
        <v>38136</v>
      </c>
      <c r="B151" s="3">
        <f>(DST!B151)-0.0416666666666667*2</f>
        <v>0.11736111111111103</v>
      </c>
      <c r="C151" s="3">
        <f>(DST!C151)-0.0416666666666667*2</f>
        <v>0.8020833333333333</v>
      </c>
      <c r="D151" s="4">
        <f t="shared" si="6"/>
        <v>0.6847222222222222</v>
      </c>
      <c r="E151" s="3">
        <f>DST!E151</f>
        <v>0.270833333333331</v>
      </c>
      <c r="F151" s="3">
        <f>DST!F151</f>
        <v>0.95833333333332</v>
      </c>
      <c r="G151" s="4">
        <f t="shared" si="8"/>
        <v>0.5312500000000022</v>
      </c>
      <c r="H151" s="4">
        <f t="shared" si="7"/>
        <v>0.15347222222222</v>
      </c>
      <c r="I151" s="5"/>
    </row>
    <row r="152" spans="1:9" ht="12.75">
      <c r="A152" s="2">
        <v>38137</v>
      </c>
      <c r="B152" s="3">
        <f>(DST!B152)-0.0416666666666667*2</f>
        <v>0.11666666666666661</v>
      </c>
      <c r="C152" s="3">
        <f>(DST!C152)-0.0416666666666667*2</f>
        <v>0.8034722222222223</v>
      </c>
      <c r="D152" s="4">
        <f t="shared" si="6"/>
        <v>0.6868055555555557</v>
      </c>
      <c r="E152" s="3">
        <f>DST!E152</f>
        <v>0.270833333333331</v>
      </c>
      <c r="F152" s="3">
        <f>DST!F152</f>
        <v>0.95833333333332</v>
      </c>
      <c r="G152" s="4">
        <f t="shared" si="8"/>
        <v>0.5326388888888913</v>
      </c>
      <c r="H152" s="4">
        <f t="shared" si="7"/>
        <v>0.15416666666666434</v>
      </c>
      <c r="I152" s="5"/>
    </row>
    <row r="153" spans="1:9" ht="12.75">
      <c r="A153" s="2">
        <v>38138</v>
      </c>
      <c r="B153" s="3">
        <f>(DST!B153)-0.0416666666666667*2</f>
        <v>0.11597222222222214</v>
      </c>
      <c r="C153" s="3">
        <f>(DST!C153)-0.0416666666666667*2</f>
        <v>0.8041666666666666</v>
      </c>
      <c r="D153" s="4">
        <f t="shared" si="6"/>
        <v>0.6881944444444444</v>
      </c>
      <c r="E153" s="3">
        <f>DST!E153</f>
        <v>0.270833333333331</v>
      </c>
      <c r="F153" s="3">
        <f>DST!F153</f>
        <v>0.95833333333332</v>
      </c>
      <c r="G153" s="4">
        <f t="shared" si="8"/>
        <v>0.5333333333333357</v>
      </c>
      <c r="H153" s="4">
        <f t="shared" si="7"/>
        <v>0.15486111111110878</v>
      </c>
      <c r="I153" s="8"/>
    </row>
    <row r="154" spans="1:9" ht="12.75">
      <c r="A154" s="2">
        <v>38139</v>
      </c>
      <c r="B154" s="3">
        <f>(DST!B154)-0.0416666666666667*2</f>
        <v>0.1152777777777777</v>
      </c>
      <c r="C154" s="3">
        <f>(DST!C154)-0.0416666666666667*2</f>
        <v>0.804861111111111</v>
      </c>
      <c r="D154" s="4">
        <f t="shared" si="6"/>
        <v>0.6895833333333333</v>
      </c>
      <c r="E154" s="3">
        <f>DST!E154</f>
        <v>0.270833333333331</v>
      </c>
      <c r="F154" s="3">
        <f>DST!F154</f>
        <v>0.95833333333332</v>
      </c>
      <c r="G154" s="4">
        <f t="shared" si="8"/>
        <v>0.53402777777778</v>
      </c>
      <c r="H154" s="4">
        <f t="shared" si="7"/>
        <v>0.15555555555555334</v>
      </c>
      <c r="I154" s="5"/>
    </row>
    <row r="155" spans="1:9" ht="12.75">
      <c r="A155" s="2">
        <v>38140</v>
      </c>
      <c r="B155" s="3">
        <f>(DST!B155)-0.0416666666666667*2</f>
        <v>0.1152777777777777</v>
      </c>
      <c r="C155" s="3">
        <f>(DST!C155)-0.0416666666666667*2</f>
        <v>0.8055555555555555</v>
      </c>
      <c r="D155" s="4">
        <f t="shared" si="6"/>
        <v>0.6902777777777778</v>
      </c>
      <c r="E155" s="3">
        <f>DST!E155</f>
        <v>0.270833333333331</v>
      </c>
      <c r="F155" s="3">
        <f>DST!F155</f>
        <v>0.95833333333332</v>
      </c>
      <c r="G155" s="4">
        <f t="shared" si="8"/>
        <v>0.5347222222222245</v>
      </c>
      <c r="H155" s="4">
        <f t="shared" si="7"/>
        <v>0.15555555555555323</v>
      </c>
      <c r="I155" s="5"/>
    </row>
    <row r="156" spans="1:9" ht="12.75">
      <c r="A156" s="2">
        <v>38141</v>
      </c>
      <c r="B156" s="3">
        <f>(DST!B156)-0.0416666666666667*2</f>
        <v>0.11458333333333326</v>
      </c>
      <c r="C156" s="3">
        <f>(DST!C156)-0.0416666666666667*2</f>
        <v>0.80625</v>
      </c>
      <c r="D156" s="4">
        <f t="shared" si="6"/>
        <v>0.6916666666666668</v>
      </c>
      <c r="E156" s="3">
        <f>DST!E156</f>
        <v>0.270833333333331</v>
      </c>
      <c r="F156" s="3">
        <f>DST!F156</f>
        <v>0.95833333333332</v>
      </c>
      <c r="G156" s="4">
        <f t="shared" si="8"/>
        <v>0.5354166666666691</v>
      </c>
      <c r="H156" s="4">
        <f t="shared" si="7"/>
        <v>0.15624999999999767</v>
      </c>
      <c r="I156" s="5"/>
    </row>
    <row r="157" spans="1:9" ht="12.75">
      <c r="A157" s="2">
        <v>38142</v>
      </c>
      <c r="B157" s="3">
        <f>(DST!B157)-0.0416666666666667*2</f>
        <v>0.11388888888888882</v>
      </c>
      <c r="C157" s="3">
        <f>(DST!C157)-0.0416666666666667*2</f>
        <v>0.8069444444444445</v>
      </c>
      <c r="D157" s="4">
        <f t="shared" si="6"/>
        <v>0.6930555555555556</v>
      </c>
      <c r="E157" s="3">
        <f>DST!E157</f>
        <v>0.270833333333331</v>
      </c>
      <c r="F157" s="3">
        <f>DST!F157</f>
        <v>0.95833333333332</v>
      </c>
      <c r="G157" s="4">
        <f t="shared" si="8"/>
        <v>0.5361111111111134</v>
      </c>
      <c r="H157" s="4">
        <f t="shared" si="7"/>
        <v>0.15694444444444222</v>
      </c>
      <c r="I157" s="5"/>
    </row>
    <row r="158" spans="1:9" ht="12.75">
      <c r="A158" s="2">
        <v>38143</v>
      </c>
      <c r="B158" s="3">
        <f>(DST!B158)-0.0416666666666667*2</f>
        <v>0.11388888888888882</v>
      </c>
      <c r="C158" s="3">
        <f>(DST!C158)-0.0416666666666667*2</f>
        <v>0.8076388888888888</v>
      </c>
      <c r="D158" s="4">
        <f t="shared" si="6"/>
        <v>0.69375</v>
      </c>
      <c r="E158" s="3">
        <f>DST!E158</f>
        <v>0.270833333333331</v>
      </c>
      <c r="F158" s="3">
        <f>DST!F158</f>
        <v>0.95833333333332</v>
      </c>
      <c r="G158" s="4">
        <f t="shared" si="8"/>
        <v>0.5368055555555578</v>
      </c>
      <c r="H158" s="4">
        <f t="shared" si="7"/>
        <v>0.15694444444444222</v>
      </c>
      <c r="I158" s="5"/>
    </row>
    <row r="159" spans="1:9" ht="12.75">
      <c r="A159" s="2">
        <v>38144</v>
      </c>
      <c r="B159" s="3">
        <f>(DST!B159)-0.0416666666666667*2</f>
        <v>0.11319444444444438</v>
      </c>
      <c r="C159" s="3">
        <f>(DST!C159)-0.0416666666666667*2</f>
        <v>0.8083333333333332</v>
      </c>
      <c r="D159" s="4">
        <f t="shared" si="6"/>
        <v>0.6951388888888889</v>
      </c>
      <c r="E159" s="3">
        <f>DST!E159</f>
        <v>0.270833333333331</v>
      </c>
      <c r="F159" s="3">
        <f>DST!F159</f>
        <v>0.95833333333332</v>
      </c>
      <c r="G159" s="4">
        <f t="shared" si="8"/>
        <v>0.5375000000000023</v>
      </c>
      <c r="H159" s="4">
        <f t="shared" si="7"/>
        <v>0.15763888888888655</v>
      </c>
      <c r="I159" s="5"/>
    </row>
    <row r="160" spans="1:9" ht="12.75">
      <c r="A160" s="2">
        <v>38145</v>
      </c>
      <c r="B160" s="3">
        <f>(DST!B160)-0.0416666666666667*2</f>
        <v>0.11249999999999993</v>
      </c>
      <c r="C160" s="3">
        <f>(DST!C160)-0.0416666666666667*2</f>
        <v>0.8090277777777778</v>
      </c>
      <c r="D160" s="4">
        <f t="shared" si="6"/>
        <v>0.6965277777777779</v>
      </c>
      <c r="E160" s="3">
        <f>DST!E160</f>
        <v>0.270833333333331</v>
      </c>
      <c r="F160" s="3">
        <f>DST!F160</f>
        <v>0.95833333333332</v>
      </c>
      <c r="G160" s="4">
        <f t="shared" si="8"/>
        <v>0.5381944444444469</v>
      </c>
      <c r="H160" s="4">
        <f t="shared" si="7"/>
        <v>0.158333333333331</v>
      </c>
      <c r="I160" s="5"/>
    </row>
    <row r="161" spans="1:9" ht="12.75">
      <c r="A161" s="2">
        <v>38146</v>
      </c>
      <c r="B161" s="3">
        <f>(DST!B161)-0.0416666666666667*2</f>
        <v>0.11249999999999993</v>
      </c>
      <c r="C161" s="3">
        <f>(DST!C161)-0.0416666666666667*2</f>
        <v>0.8097222222222222</v>
      </c>
      <c r="D161" s="4">
        <f t="shared" si="6"/>
        <v>0.6972222222222223</v>
      </c>
      <c r="E161" s="3">
        <f>DST!E161</f>
        <v>0.270833333333331</v>
      </c>
      <c r="F161" s="3">
        <f>DST!F161</f>
        <v>0.95833333333332</v>
      </c>
      <c r="G161" s="4">
        <f t="shared" si="8"/>
        <v>0.5388888888888912</v>
      </c>
      <c r="H161" s="4">
        <f t="shared" si="7"/>
        <v>0.1583333333333311</v>
      </c>
      <c r="I161" s="5"/>
    </row>
    <row r="162" spans="1:9" ht="12.75">
      <c r="A162" s="2">
        <v>38147</v>
      </c>
      <c r="B162" s="3">
        <f>(DST!B162)-0.0416666666666667*2</f>
        <v>0.11249999999999993</v>
      </c>
      <c r="C162" s="3">
        <f>(DST!C162)-0.0416666666666667*2</f>
        <v>0.8097222222222222</v>
      </c>
      <c r="D162" s="4">
        <f t="shared" si="6"/>
        <v>0.6972222222222223</v>
      </c>
      <c r="E162" s="3">
        <f>DST!E162</f>
        <v>0.270833333333331</v>
      </c>
      <c r="F162" s="3">
        <f>DST!F162</f>
        <v>0.95833333333332</v>
      </c>
      <c r="G162" s="4">
        <f t="shared" si="8"/>
        <v>0.5388888888888912</v>
      </c>
      <c r="H162" s="4">
        <f t="shared" si="7"/>
        <v>0.1583333333333311</v>
      </c>
      <c r="I162" s="5"/>
    </row>
    <row r="163" spans="1:9" ht="12.75">
      <c r="A163" s="2">
        <v>38148</v>
      </c>
      <c r="B163" s="3">
        <f>(DST!B163)-0.0416666666666667*2</f>
        <v>0.11180555555555549</v>
      </c>
      <c r="C163" s="3">
        <f>(DST!C163)-0.0416666666666667*2</f>
        <v>0.8104166666666667</v>
      </c>
      <c r="D163" s="4">
        <f t="shared" si="6"/>
        <v>0.6986111111111112</v>
      </c>
      <c r="E163" s="3">
        <f>DST!E163</f>
        <v>0.270833333333331</v>
      </c>
      <c r="F163" s="3">
        <f>DST!F163</f>
        <v>0.95833333333332</v>
      </c>
      <c r="G163" s="4">
        <f t="shared" si="8"/>
        <v>0.5395833333333357</v>
      </c>
      <c r="H163" s="4">
        <f t="shared" si="7"/>
        <v>0.15902777777777544</v>
      </c>
      <c r="I163" s="5"/>
    </row>
    <row r="164" spans="1:9" ht="12.75">
      <c r="A164" s="2">
        <v>38149</v>
      </c>
      <c r="B164" s="3">
        <f>(DST!B164)-0.0416666666666667*2</f>
        <v>0.11180555555555549</v>
      </c>
      <c r="C164" s="3">
        <f>(DST!C164)-0.0416666666666667*2</f>
        <v>0.811111111111111</v>
      </c>
      <c r="D164" s="4">
        <f t="shared" si="6"/>
        <v>0.6993055555555555</v>
      </c>
      <c r="E164" s="3">
        <f>DST!E164</f>
        <v>0.270833333333331</v>
      </c>
      <c r="F164" s="3">
        <f>DST!F164</f>
        <v>0.95833333333332</v>
      </c>
      <c r="G164" s="4">
        <f t="shared" si="8"/>
        <v>0.5402777777777801</v>
      </c>
      <c r="H164" s="4">
        <f t="shared" si="7"/>
        <v>0.15902777777777544</v>
      </c>
      <c r="I164" s="5"/>
    </row>
    <row r="165" spans="1:9" ht="12.75">
      <c r="A165" s="2">
        <v>38150</v>
      </c>
      <c r="B165" s="3">
        <f>(DST!B165)-0.0416666666666667*2</f>
        <v>0.11180555555555549</v>
      </c>
      <c r="C165" s="3">
        <f>(DST!C165)-0.0416666666666667*2</f>
        <v>0.8118055555555556</v>
      </c>
      <c r="D165" s="4">
        <f t="shared" si="6"/>
        <v>0.7000000000000001</v>
      </c>
      <c r="E165" s="3">
        <f>DST!E165</f>
        <v>0.270833333333331</v>
      </c>
      <c r="F165" s="3">
        <f>DST!F165</f>
        <v>0.95833333333332</v>
      </c>
      <c r="G165" s="4">
        <f t="shared" si="8"/>
        <v>0.5409722222222246</v>
      </c>
      <c r="H165" s="4">
        <f t="shared" si="7"/>
        <v>0.15902777777777544</v>
      </c>
      <c r="I165" s="5"/>
    </row>
    <row r="166" spans="1:9" ht="12.75">
      <c r="A166" s="2">
        <v>38151</v>
      </c>
      <c r="B166" s="3">
        <f>(DST!B166)-0.0416666666666667*2</f>
        <v>0.11111111111111105</v>
      </c>
      <c r="C166" s="3">
        <f>(DST!C166)-0.0416666666666667*2</f>
        <v>0.8118055555555556</v>
      </c>
      <c r="D166" s="4">
        <f t="shared" si="6"/>
        <v>0.7006944444444445</v>
      </c>
      <c r="E166" s="3">
        <f>DST!E166</f>
        <v>0.270833333333331</v>
      </c>
      <c r="F166" s="3">
        <f>DST!F166</f>
        <v>0.95833333333332</v>
      </c>
      <c r="G166" s="4">
        <f t="shared" si="8"/>
        <v>0.5409722222222246</v>
      </c>
      <c r="H166" s="4">
        <f t="shared" si="7"/>
        <v>0.15972222222221988</v>
      </c>
      <c r="I166" s="5"/>
    </row>
    <row r="167" spans="1:9" ht="12.75">
      <c r="A167" s="2">
        <v>38152</v>
      </c>
      <c r="B167" s="3">
        <f>(DST!B167)-0.0416666666666667*2</f>
        <v>0.11111111111111105</v>
      </c>
      <c r="C167" s="3">
        <f>(DST!C167)-0.0416666666666667*2</f>
        <v>0.8125</v>
      </c>
      <c r="D167" s="4">
        <f t="shared" si="6"/>
        <v>0.701388888888889</v>
      </c>
      <c r="E167" s="3">
        <f>DST!E167</f>
        <v>0.270833333333331</v>
      </c>
      <c r="F167" s="3">
        <f>DST!F167</f>
        <v>0.95833333333332</v>
      </c>
      <c r="G167" s="4">
        <f t="shared" si="8"/>
        <v>0.541666666666669</v>
      </c>
      <c r="H167" s="4">
        <f t="shared" si="7"/>
        <v>0.15972222222222</v>
      </c>
      <c r="I167" s="5"/>
    </row>
    <row r="168" spans="1:9" ht="12.75">
      <c r="A168" s="2">
        <v>38153</v>
      </c>
      <c r="B168" s="3">
        <f>(DST!B168)-0.0416666666666667*2</f>
        <v>0.11111111111111105</v>
      </c>
      <c r="C168" s="3">
        <f>(DST!C168)-0.0416666666666667*2</f>
        <v>0.8125</v>
      </c>
      <c r="D168" s="4">
        <f t="shared" si="6"/>
        <v>0.701388888888889</v>
      </c>
      <c r="E168" s="3">
        <f>DST!E168</f>
        <v>0.270833333333331</v>
      </c>
      <c r="F168" s="3">
        <f>DST!F168</f>
        <v>0.95833333333332</v>
      </c>
      <c r="G168" s="4">
        <f t="shared" si="8"/>
        <v>0.541666666666669</v>
      </c>
      <c r="H168" s="4">
        <f t="shared" si="7"/>
        <v>0.15972222222222</v>
      </c>
      <c r="I168" s="5"/>
    </row>
    <row r="169" spans="1:9" ht="12.75">
      <c r="A169" s="2">
        <v>38154</v>
      </c>
      <c r="B169" s="3">
        <f>(DST!B169)-0.0416666666666667*2</f>
        <v>0.11111111111111105</v>
      </c>
      <c r="C169" s="3">
        <f>(DST!C169)-0.0416666666666667*2</f>
        <v>0.8131944444444443</v>
      </c>
      <c r="D169" s="4">
        <f t="shared" si="6"/>
        <v>0.7020833333333333</v>
      </c>
      <c r="E169" s="3">
        <f>DST!E169</f>
        <v>0.270833333333331</v>
      </c>
      <c r="F169" s="3">
        <f>DST!F169</f>
        <v>0.95833333333332</v>
      </c>
      <c r="G169" s="4">
        <f t="shared" si="8"/>
        <v>0.5423611111111133</v>
      </c>
      <c r="H169" s="4">
        <f t="shared" si="7"/>
        <v>0.15972222222222</v>
      </c>
      <c r="I169" s="5"/>
    </row>
    <row r="170" spans="1:9" ht="12.75">
      <c r="A170" s="2">
        <v>38155</v>
      </c>
      <c r="B170" s="3">
        <f>(DST!B170)-0.0416666666666667*2</f>
        <v>0.11111111111111105</v>
      </c>
      <c r="C170" s="3">
        <f>(DST!C170)-0.0416666666666667*2</f>
        <v>0.8131944444444443</v>
      </c>
      <c r="D170" s="4">
        <f t="shared" si="6"/>
        <v>0.7020833333333333</v>
      </c>
      <c r="E170" s="3">
        <f>DST!E170</f>
        <v>0.270833333333331</v>
      </c>
      <c r="F170" s="3">
        <f>DST!F170</f>
        <v>0.95833333333332</v>
      </c>
      <c r="G170" s="4">
        <f t="shared" si="8"/>
        <v>0.5423611111111133</v>
      </c>
      <c r="H170" s="4">
        <f t="shared" si="7"/>
        <v>0.15972222222222</v>
      </c>
      <c r="I170" s="5"/>
    </row>
    <row r="171" spans="1:9" ht="12.75">
      <c r="A171" s="2">
        <v>38156</v>
      </c>
      <c r="B171" s="3">
        <f>(DST!B171)-0.0416666666666667*2</f>
        <v>0.11111111111111105</v>
      </c>
      <c r="C171" s="3">
        <f>(DST!C171)-0.0416666666666667*2</f>
        <v>0.8131944444444443</v>
      </c>
      <c r="D171" s="4">
        <f t="shared" si="6"/>
        <v>0.7020833333333333</v>
      </c>
      <c r="E171" s="3">
        <f>DST!E171</f>
        <v>0.270833333333331</v>
      </c>
      <c r="F171" s="3">
        <f>DST!F171</f>
        <v>0.95833333333332</v>
      </c>
      <c r="G171" s="4">
        <f t="shared" si="8"/>
        <v>0.5423611111111133</v>
      </c>
      <c r="H171" s="4">
        <f t="shared" si="7"/>
        <v>0.15972222222222</v>
      </c>
      <c r="I171" s="5"/>
    </row>
    <row r="172" spans="1:9" ht="12.75">
      <c r="A172" s="2">
        <v>38157</v>
      </c>
      <c r="B172" s="3">
        <f>(DST!B172)-0.0416666666666667*2</f>
        <v>0.11111111111111105</v>
      </c>
      <c r="C172" s="3">
        <f>(DST!C172)-0.0416666666666667*2</f>
        <v>0.8138888888888889</v>
      </c>
      <c r="D172" s="4">
        <f t="shared" si="6"/>
        <v>0.7027777777777778</v>
      </c>
      <c r="E172" s="3">
        <f>DST!E172</f>
        <v>0.270833333333331</v>
      </c>
      <c r="F172" s="3">
        <f>DST!F172</f>
        <v>0.95833333333332</v>
      </c>
      <c r="G172" s="4">
        <f t="shared" si="8"/>
        <v>0.5430555555555578</v>
      </c>
      <c r="H172" s="4">
        <f t="shared" si="7"/>
        <v>0.15972222222222</v>
      </c>
      <c r="I172" s="5"/>
    </row>
    <row r="173" spans="1:9" ht="12.75">
      <c r="A173" s="2">
        <v>38158</v>
      </c>
      <c r="B173" s="3">
        <f>(DST!B173)-0.0416666666666667*2</f>
        <v>0.11111111111111105</v>
      </c>
      <c r="C173" s="3">
        <f>(DST!C173)-0.0416666666666667*2</f>
        <v>0.8138888888888889</v>
      </c>
      <c r="D173" s="4">
        <f t="shared" si="6"/>
        <v>0.7027777777777778</v>
      </c>
      <c r="E173" s="3">
        <f>DST!E173</f>
        <v>0.270833333333331</v>
      </c>
      <c r="F173" s="3">
        <f>DST!F173</f>
        <v>0.95833333333332</v>
      </c>
      <c r="G173" s="4">
        <f t="shared" si="8"/>
        <v>0.5430555555555578</v>
      </c>
      <c r="H173" s="4">
        <f t="shared" si="7"/>
        <v>0.15972222222222</v>
      </c>
      <c r="I173" s="5"/>
    </row>
    <row r="174" spans="1:9" ht="12.75">
      <c r="A174" s="2">
        <v>38159</v>
      </c>
      <c r="B174" s="3">
        <f>(DST!B174)-0.0416666666666667*2</f>
        <v>0.11180555555555549</v>
      </c>
      <c r="C174" s="3">
        <f>(DST!C174)-0.0416666666666667*2</f>
        <v>0.8138888888888889</v>
      </c>
      <c r="D174" s="4">
        <f t="shared" si="6"/>
        <v>0.7020833333333334</v>
      </c>
      <c r="E174" s="3">
        <f>DST!E174</f>
        <v>0.270833333333331</v>
      </c>
      <c r="F174" s="3">
        <f>DST!F174</f>
        <v>0.95833333333332</v>
      </c>
      <c r="G174" s="4">
        <f t="shared" si="8"/>
        <v>0.5430555555555578</v>
      </c>
      <c r="H174" s="4">
        <f t="shared" si="7"/>
        <v>0.15902777777777555</v>
      </c>
      <c r="I174" s="5"/>
    </row>
    <row r="175" spans="1:9" ht="12.75">
      <c r="A175" s="2">
        <v>38160</v>
      </c>
      <c r="B175" s="3">
        <f>(DST!B175)-0.0416666666666667*2</f>
        <v>0.11180555555555549</v>
      </c>
      <c r="C175" s="3">
        <f>(DST!C175)-0.0416666666666667*2</f>
        <v>0.8138888888888889</v>
      </c>
      <c r="D175" s="4">
        <f t="shared" si="6"/>
        <v>0.7020833333333334</v>
      </c>
      <c r="E175" s="3">
        <f>DST!E175</f>
        <v>0.270833333333331</v>
      </c>
      <c r="F175" s="3">
        <f>DST!F175</f>
        <v>0.95833333333332</v>
      </c>
      <c r="G175" s="4">
        <f t="shared" si="8"/>
        <v>0.5430555555555578</v>
      </c>
      <c r="H175" s="4">
        <f t="shared" si="7"/>
        <v>0.15902777777777555</v>
      </c>
      <c r="I175" s="5"/>
    </row>
    <row r="176" spans="1:9" ht="12.75">
      <c r="A176" s="2">
        <v>38161</v>
      </c>
      <c r="B176" s="3">
        <f>(DST!B176)-0.0416666666666667*2</f>
        <v>0.11180555555555549</v>
      </c>
      <c r="C176" s="3">
        <f>(DST!C176)-0.0416666666666667*2</f>
        <v>0.8138888888888889</v>
      </c>
      <c r="D176" s="4">
        <f t="shared" si="6"/>
        <v>0.7020833333333334</v>
      </c>
      <c r="E176" s="3">
        <f>DST!E176</f>
        <v>0.270833333333331</v>
      </c>
      <c r="F176" s="3">
        <f>DST!F176</f>
        <v>0.95833333333332</v>
      </c>
      <c r="G176" s="4">
        <f t="shared" si="8"/>
        <v>0.5430555555555578</v>
      </c>
      <c r="H176" s="4">
        <f t="shared" si="7"/>
        <v>0.15902777777777555</v>
      </c>
      <c r="I176" s="5"/>
    </row>
    <row r="177" spans="1:9" ht="12.75">
      <c r="A177" s="2">
        <v>38162</v>
      </c>
      <c r="B177" s="3">
        <f>(DST!B177)-0.0416666666666667*2</f>
        <v>0.11249999999999993</v>
      </c>
      <c r="C177" s="3">
        <f>(DST!C177)-0.0416666666666667*2</f>
        <v>0.8138888888888889</v>
      </c>
      <c r="D177" s="4">
        <f t="shared" si="6"/>
        <v>0.701388888888889</v>
      </c>
      <c r="E177" s="3">
        <f>DST!E177</f>
        <v>0.270833333333331</v>
      </c>
      <c r="F177" s="3">
        <f>DST!F177</f>
        <v>0.95833333333332</v>
      </c>
      <c r="G177" s="4">
        <f t="shared" si="8"/>
        <v>0.5430555555555578</v>
      </c>
      <c r="H177" s="4">
        <f t="shared" si="7"/>
        <v>0.1583333333333311</v>
      </c>
      <c r="I177" s="5"/>
    </row>
    <row r="178" spans="1:9" ht="12.75">
      <c r="A178" s="2">
        <v>38163</v>
      </c>
      <c r="B178" s="3">
        <f>(DST!B178)-0.0416666666666667*2</f>
        <v>0.11249999999999993</v>
      </c>
      <c r="C178" s="3">
        <f>(DST!C178)-0.0416666666666667*2</f>
        <v>0.8138888888888889</v>
      </c>
      <c r="D178" s="4">
        <f t="shared" si="6"/>
        <v>0.701388888888889</v>
      </c>
      <c r="E178" s="3">
        <f>DST!E178</f>
        <v>0.270833333333331</v>
      </c>
      <c r="F178" s="3">
        <f>DST!F178</f>
        <v>0.95833333333332</v>
      </c>
      <c r="G178" s="4">
        <f t="shared" si="8"/>
        <v>0.5430555555555578</v>
      </c>
      <c r="H178" s="4">
        <f t="shared" si="7"/>
        <v>0.1583333333333311</v>
      </c>
      <c r="I178" s="5"/>
    </row>
    <row r="179" spans="1:9" ht="12.75">
      <c r="A179" s="2">
        <v>38164</v>
      </c>
      <c r="B179" s="3">
        <f>(DST!B179)-0.0416666666666667*2</f>
        <v>0.11319444444444438</v>
      </c>
      <c r="C179" s="3">
        <f>(DST!C179)-0.0416666666666667*2</f>
        <v>0.8138888888888889</v>
      </c>
      <c r="D179" s="4">
        <f t="shared" si="6"/>
        <v>0.7006944444444445</v>
      </c>
      <c r="E179" s="3">
        <f>DST!E179</f>
        <v>0.270833333333331</v>
      </c>
      <c r="F179" s="3">
        <f>DST!F179</f>
        <v>0.95833333333332</v>
      </c>
      <c r="G179" s="4">
        <f t="shared" si="8"/>
        <v>0.5430555555555578</v>
      </c>
      <c r="H179" s="4">
        <f t="shared" si="7"/>
        <v>0.15763888888888666</v>
      </c>
      <c r="I179" s="5"/>
    </row>
    <row r="180" spans="1:9" ht="12.75">
      <c r="A180" s="2">
        <v>38165</v>
      </c>
      <c r="B180" s="3">
        <f>(DST!B180)-0.0416666666666667*2</f>
        <v>0.11319444444444438</v>
      </c>
      <c r="C180" s="3">
        <f>(DST!C180)-0.0416666666666667*2</f>
        <v>0.8138888888888889</v>
      </c>
      <c r="D180" s="4">
        <f t="shared" si="6"/>
        <v>0.7006944444444445</v>
      </c>
      <c r="E180" s="3">
        <f>DST!E180</f>
        <v>0.270833333333331</v>
      </c>
      <c r="F180" s="3">
        <f>DST!F180</f>
        <v>0.95833333333332</v>
      </c>
      <c r="G180" s="4">
        <f t="shared" si="8"/>
        <v>0.5430555555555578</v>
      </c>
      <c r="H180" s="4">
        <f t="shared" si="7"/>
        <v>0.15763888888888666</v>
      </c>
      <c r="I180" s="5"/>
    </row>
    <row r="181" spans="1:9" ht="12.75">
      <c r="A181" s="2">
        <v>38166</v>
      </c>
      <c r="B181" s="3">
        <f>(DST!B181)-0.0416666666666667*2</f>
        <v>0.11388888888888882</v>
      </c>
      <c r="C181" s="3">
        <f>(DST!C181)-0.0416666666666667*2</f>
        <v>0.8138888888888889</v>
      </c>
      <c r="D181" s="4">
        <f t="shared" si="6"/>
        <v>0.7000000000000001</v>
      </c>
      <c r="E181" s="3">
        <f>DST!E181</f>
        <v>0.270833333333331</v>
      </c>
      <c r="F181" s="3">
        <f>DST!F181</f>
        <v>0.95833333333332</v>
      </c>
      <c r="G181" s="4">
        <f t="shared" si="8"/>
        <v>0.5430555555555578</v>
      </c>
      <c r="H181" s="4">
        <f t="shared" si="7"/>
        <v>0.15694444444444222</v>
      </c>
      <c r="I181" s="5"/>
    </row>
    <row r="182" spans="1:9" ht="12.75">
      <c r="A182" s="2">
        <v>38167</v>
      </c>
      <c r="B182" s="3">
        <f>(DST!B182)-0.0416666666666667*2</f>
        <v>0.11388888888888882</v>
      </c>
      <c r="C182" s="3">
        <f>(DST!C182)-0.0416666666666667*2</f>
        <v>0.8138888888888889</v>
      </c>
      <c r="D182" s="4">
        <f t="shared" si="6"/>
        <v>0.7000000000000001</v>
      </c>
      <c r="E182" s="3">
        <f>DST!E182</f>
        <v>0.270833333333331</v>
      </c>
      <c r="F182" s="3">
        <f>DST!F182</f>
        <v>0.95833333333332</v>
      </c>
      <c r="G182" s="4">
        <f t="shared" si="8"/>
        <v>0.5430555555555578</v>
      </c>
      <c r="H182" s="4">
        <f t="shared" si="7"/>
        <v>0.15694444444444222</v>
      </c>
      <c r="I182" s="5"/>
    </row>
    <row r="183" spans="1:9" ht="12.75">
      <c r="A183" s="2">
        <v>38168</v>
      </c>
      <c r="B183" s="3">
        <f>(DST!B183)-0.0416666666666667*2</f>
        <v>0.11458333333333326</v>
      </c>
      <c r="C183" s="3">
        <f>(DST!C183)-0.0416666666666667*2</f>
        <v>0.8131944444444443</v>
      </c>
      <c r="D183" s="4">
        <f t="shared" si="6"/>
        <v>0.6986111111111111</v>
      </c>
      <c r="E183" s="3">
        <f>DST!E183</f>
        <v>0.270833333333331</v>
      </c>
      <c r="F183" s="3">
        <f>DST!F183</f>
        <v>0.95833333333332</v>
      </c>
      <c r="G183" s="4">
        <f t="shared" si="8"/>
        <v>0.5423611111111133</v>
      </c>
      <c r="H183" s="4">
        <f t="shared" si="7"/>
        <v>0.15624999999999778</v>
      </c>
      <c r="I183" s="8"/>
    </row>
    <row r="184" spans="1:9" ht="12.75">
      <c r="A184" s="2">
        <v>38169</v>
      </c>
      <c r="B184" s="3">
        <f>(DST!B184)-0.0416666666666667*2</f>
        <v>0.1152777777777777</v>
      </c>
      <c r="C184" s="3">
        <f>(DST!C184)-0.0416666666666667*2</f>
        <v>0.8131944444444443</v>
      </c>
      <c r="D184" s="4">
        <f t="shared" si="6"/>
        <v>0.6979166666666666</v>
      </c>
      <c r="E184" s="3">
        <f>DST!E184</f>
        <v>0.270833333333331</v>
      </c>
      <c r="F184" s="3">
        <f>DST!F184</f>
        <v>0.95833333333332</v>
      </c>
      <c r="G184" s="4">
        <f t="shared" si="8"/>
        <v>0.5423611111111133</v>
      </c>
      <c r="H184" s="4">
        <f t="shared" si="7"/>
        <v>0.15555555555555334</v>
      </c>
      <c r="I184" s="5"/>
    </row>
    <row r="185" spans="1:9" ht="12.75">
      <c r="A185" s="2">
        <v>38170</v>
      </c>
      <c r="B185" s="3">
        <f>(DST!B185)-0.0416666666666667*2</f>
        <v>0.1152777777777777</v>
      </c>
      <c r="C185" s="3">
        <f>(DST!C185)-0.0416666666666667*2</f>
        <v>0.8131944444444443</v>
      </c>
      <c r="D185" s="4">
        <f t="shared" si="6"/>
        <v>0.6979166666666666</v>
      </c>
      <c r="E185" s="3">
        <f>DST!E185</f>
        <v>0.270833333333331</v>
      </c>
      <c r="F185" s="3">
        <f>DST!F185</f>
        <v>0.95833333333332</v>
      </c>
      <c r="G185" s="4">
        <f t="shared" si="8"/>
        <v>0.5423611111111133</v>
      </c>
      <c r="H185" s="4">
        <f t="shared" si="7"/>
        <v>0.15555555555555334</v>
      </c>
      <c r="I185" s="5"/>
    </row>
    <row r="186" spans="1:9" ht="12.75">
      <c r="A186" s="2">
        <v>38171</v>
      </c>
      <c r="B186" s="3">
        <f>(DST!B186)-0.0416666666666667*2</f>
        <v>0.11597222222222214</v>
      </c>
      <c r="C186" s="3">
        <f>(DST!C186)-0.0416666666666667*2</f>
        <v>0.8125</v>
      </c>
      <c r="D186" s="4">
        <f t="shared" si="6"/>
        <v>0.6965277777777779</v>
      </c>
      <c r="E186" s="3">
        <f>DST!E186</f>
        <v>0.270833333333331</v>
      </c>
      <c r="F186" s="3">
        <f>DST!F186</f>
        <v>0.95833333333332</v>
      </c>
      <c r="G186" s="4">
        <f t="shared" si="8"/>
        <v>0.541666666666669</v>
      </c>
      <c r="H186" s="4">
        <f t="shared" si="7"/>
        <v>0.1548611111111089</v>
      </c>
      <c r="I186" s="5"/>
    </row>
    <row r="187" spans="1:9" ht="12.75">
      <c r="A187" s="2">
        <v>38172</v>
      </c>
      <c r="B187" s="3">
        <f>(DST!B187)-0.0416666666666667*2</f>
        <v>0.11666666666666661</v>
      </c>
      <c r="C187" s="3">
        <f>(DST!C187)-0.0416666666666667*2</f>
        <v>0.8125</v>
      </c>
      <c r="D187" s="4">
        <f t="shared" si="6"/>
        <v>0.6958333333333334</v>
      </c>
      <c r="E187" s="3">
        <f>DST!E187</f>
        <v>0.270833333333331</v>
      </c>
      <c r="F187" s="3">
        <f>DST!F187</f>
        <v>0.95833333333332</v>
      </c>
      <c r="G187" s="4">
        <f t="shared" si="8"/>
        <v>0.541666666666669</v>
      </c>
      <c r="H187" s="4">
        <f t="shared" si="7"/>
        <v>0.15416666666666445</v>
      </c>
      <c r="I187" s="5"/>
    </row>
    <row r="188" spans="1:9" ht="12.75">
      <c r="A188" s="2">
        <v>38173</v>
      </c>
      <c r="B188" s="3">
        <f>(DST!B188)-0.0416666666666667*2</f>
        <v>0.11736111111111103</v>
      </c>
      <c r="C188" s="3">
        <f>(DST!C188)-0.0416666666666667*2</f>
        <v>0.8118055555555556</v>
      </c>
      <c r="D188" s="4">
        <f t="shared" si="6"/>
        <v>0.6944444444444445</v>
      </c>
      <c r="E188" s="3">
        <f>DST!E188</f>
        <v>0.270833333333331</v>
      </c>
      <c r="F188" s="3">
        <f>DST!F188</f>
        <v>0.95833333333332</v>
      </c>
      <c r="G188" s="4">
        <f t="shared" si="8"/>
        <v>0.5409722222222246</v>
      </c>
      <c r="H188" s="4">
        <f t="shared" si="7"/>
        <v>0.1534722222222199</v>
      </c>
      <c r="I188" s="5"/>
    </row>
    <row r="189" spans="1:9" ht="12.75">
      <c r="A189" s="2">
        <v>38174</v>
      </c>
      <c r="B189" s="3">
        <f>(DST!B189)-0.0416666666666667*2</f>
        <v>0.11805555555555547</v>
      </c>
      <c r="C189" s="3">
        <f>(DST!C189)-0.0416666666666667*2</f>
        <v>0.811111111111111</v>
      </c>
      <c r="D189" s="4">
        <f t="shared" si="6"/>
        <v>0.6930555555555555</v>
      </c>
      <c r="E189" s="3">
        <f>DST!E189</f>
        <v>0.270833333333331</v>
      </c>
      <c r="F189" s="3">
        <f>DST!F189</f>
        <v>0.95833333333332</v>
      </c>
      <c r="G189" s="4">
        <f t="shared" si="8"/>
        <v>0.5402777777777801</v>
      </c>
      <c r="H189" s="4">
        <f t="shared" si="7"/>
        <v>0.15277777777777546</v>
      </c>
      <c r="I189" s="5"/>
    </row>
    <row r="190" spans="1:9" ht="12.75">
      <c r="A190" s="2">
        <v>38175</v>
      </c>
      <c r="B190" s="3">
        <f>(DST!B190)-0.0416666666666667*2</f>
        <v>0.11874999999999991</v>
      </c>
      <c r="C190" s="3">
        <f>(DST!C190)-0.0416666666666667*2</f>
        <v>0.811111111111111</v>
      </c>
      <c r="D190" s="4">
        <f t="shared" si="6"/>
        <v>0.6923611111111111</v>
      </c>
      <c r="E190" s="3">
        <f>DST!E190</f>
        <v>0.270833333333331</v>
      </c>
      <c r="F190" s="3">
        <f>DST!F190</f>
        <v>0.95833333333332</v>
      </c>
      <c r="G190" s="4">
        <f t="shared" si="8"/>
        <v>0.5402777777777801</v>
      </c>
      <c r="H190" s="4">
        <f t="shared" si="7"/>
        <v>0.15208333333333102</v>
      </c>
      <c r="I190" s="5"/>
    </row>
    <row r="191" spans="1:9" ht="12.75">
      <c r="A191" s="2">
        <v>38176</v>
      </c>
      <c r="B191" s="3">
        <f>(DST!B191)-0.0416666666666667*2</f>
        <v>0.11944444444444441</v>
      </c>
      <c r="C191" s="3">
        <f>(DST!C191)-0.0416666666666667*2</f>
        <v>0.8104166666666667</v>
      </c>
      <c r="D191" s="4">
        <f t="shared" si="6"/>
        <v>0.6909722222222223</v>
      </c>
      <c r="E191" s="3">
        <f>DST!E191</f>
        <v>0.270833333333331</v>
      </c>
      <c r="F191" s="3">
        <f>DST!F191</f>
        <v>0.95833333333332</v>
      </c>
      <c r="G191" s="4">
        <f t="shared" si="8"/>
        <v>0.5395833333333357</v>
      </c>
      <c r="H191" s="4">
        <f t="shared" si="7"/>
        <v>0.15138888888888657</v>
      </c>
      <c r="I191" s="5"/>
    </row>
    <row r="192" spans="1:9" ht="12.75">
      <c r="A192" s="2">
        <v>38177</v>
      </c>
      <c r="B192" s="3">
        <f>(DST!B192)-0.0416666666666667*2</f>
        <v>0.1201388888888888</v>
      </c>
      <c r="C192" s="3">
        <f>(DST!C192)-0.0416666666666667*2</f>
        <v>0.8097222222222222</v>
      </c>
      <c r="D192" s="4">
        <f t="shared" si="6"/>
        <v>0.6895833333333334</v>
      </c>
      <c r="E192" s="3">
        <f>DST!E192</f>
        <v>0.270833333333331</v>
      </c>
      <c r="F192" s="3">
        <f>DST!F192</f>
        <v>0.95833333333332</v>
      </c>
      <c r="G192" s="4">
        <f t="shared" si="8"/>
        <v>0.5388888888888912</v>
      </c>
      <c r="H192" s="4">
        <f t="shared" si="7"/>
        <v>0.15069444444444224</v>
      </c>
      <c r="I192" s="5"/>
    </row>
    <row r="193" spans="1:9" ht="12.75">
      <c r="A193" s="2">
        <v>38178</v>
      </c>
      <c r="B193" s="3">
        <f>(DST!B193)-0.0416666666666667*2</f>
        <v>0.12083333333333329</v>
      </c>
      <c r="C193" s="3">
        <f>(DST!C193)-0.0416666666666667*2</f>
        <v>0.8090277777777778</v>
      </c>
      <c r="D193" s="4">
        <f t="shared" si="6"/>
        <v>0.6881944444444446</v>
      </c>
      <c r="E193" s="3">
        <f>DST!E193</f>
        <v>0.270833333333331</v>
      </c>
      <c r="F193" s="3">
        <f>DST!F193</f>
        <v>0.95833333333332</v>
      </c>
      <c r="G193" s="4">
        <f t="shared" si="8"/>
        <v>0.5381944444444469</v>
      </c>
      <c r="H193" s="4">
        <f t="shared" si="7"/>
        <v>0.1499999999999977</v>
      </c>
      <c r="I193" s="5"/>
    </row>
    <row r="194" spans="1:9" ht="12.75">
      <c r="A194" s="2">
        <v>38179</v>
      </c>
      <c r="B194" s="3">
        <f>(DST!B194)-0.0416666666666667*2</f>
        <v>0.12152777777777773</v>
      </c>
      <c r="C194" s="3">
        <f>(DST!C194)-0.0416666666666667*2</f>
        <v>0.8090277777777778</v>
      </c>
      <c r="D194" s="4">
        <f aca="true" t="shared" si="9" ref="D194:D257">(C194-B194)</f>
        <v>0.6875</v>
      </c>
      <c r="E194" s="3">
        <f>DST!E194</f>
        <v>0.270833333333331</v>
      </c>
      <c r="F194" s="3">
        <f>DST!F194</f>
        <v>0.95833333333332</v>
      </c>
      <c r="G194" s="4">
        <f t="shared" si="8"/>
        <v>0.5381944444444469</v>
      </c>
      <c r="H194" s="4">
        <f aca="true" t="shared" si="10" ref="H194:H257">D194-G194</f>
        <v>0.14930555555555314</v>
      </c>
      <c r="I194" s="5"/>
    </row>
    <row r="195" spans="1:9" ht="12.75">
      <c r="A195" s="2">
        <v>38180</v>
      </c>
      <c r="B195" s="3">
        <f>(DST!B195)-0.0416666666666667*2</f>
        <v>0.12222222222222218</v>
      </c>
      <c r="C195" s="3">
        <f>(DST!C195)-0.0416666666666667*2</f>
        <v>0.8083333333333332</v>
      </c>
      <c r="D195" s="4">
        <f t="shared" si="9"/>
        <v>0.6861111111111111</v>
      </c>
      <c r="E195" s="3">
        <f>DST!E195</f>
        <v>0.270833333333331</v>
      </c>
      <c r="F195" s="3">
        <f>DST!F195</f>
        <v>0.95833333333332</v>
      </c>
      <c r="G195" s="4">
        <f aca="true" t="shared" si="11" ref="G195:G258">IF(E195&lt;B195,IF(F195&lt;B195,IF(F195&lt;E195,D195,0),IF(F195&lt;C195,F195-B195,D195)),IF(E195&lt;C195,IF(F195&lt;B195,C195-E195,IF(F195&lt;C195,IF(F195&lt;E195,F195-B195+C195-E195,F195-E195),C195-E195)),IF(F195&lt;B195,0,IF(F195&lt;C195,F195-B195,IF(F195&lt;E195,D195,0)))))</f>
        <v>0.5375000000000023</v>
      </c>
      <c r="H195" s="4">
        <f t="shared" si="10"/>
        <v>0.1486111111111088</v>
      </c>
      <c r="I195" s="5"/>
    </row>
    <row r="196" spans="1:9" ht="12.75">
      <c r="A196" s="2">
        <v>38181</v>
      </c>
      <c r="B196" s="3">
        <f>(DST!B196)-0.0416666666666667*2</f>
        <v>0.12291666666666659</v>
      </c>
      <c r="C196" s="3">
        <f>(DST!C196)-0.0416666666666667*2</f>
        <v>0.8076388888888888</v>
      </c>
      <c r="D196" s="4">
        <f t="shared" si="9"/>
        <v>0.6847222222222222</v>
      </c>
      <c r="E196" s="3">
        <f>DST!E196</f>
        <v>0.270833333333331</v>
      </c>
      <c r="F196" s="3">
        <f>DST!F196</f>
        <v>0.95833333333332</v>
      </c>
      <c r="G196" s="4">
        <f t="shared" si="11"/>
        <v>0.5368055555555578</v>
      </c>
      <c r="H196" s="4">
        <f t="shared" si="10"/>
        <v>0.14791666666666448</v>
      </c>
      <c r="I196" s="5"/>
    </row>
    <row r="197" spans="1:9" ht="12.75">
      <c r="A197" s="2">
        <v>38182</v>
      </c>
      <c r="B197" s="3">
        <f>(DST!B197)-0.0416666666666667*2</f>
        <v>0.1243055555555555</v>
      </c>
      <c r="C197" s="3">
        <f>(DST!C197)-0.0416666666666667*2</f>
        <v>0.8069444444444445</v>
      </c>
      <c r="D197" s="4">
        <f t="shared" si="9"/>
        <v>0.682638888888889</v>
      </c>
      <c r="E197" s="3">
        <f>DST!E197</f>
        <v>0.270833333333331</v>
      </c>
      <c r="F197" s="3">
        <f>DST!F197</f>
        <v>0.95833333333332</v>
      </c>
      <c r="G197" s="4">
        <f t="shared" si="11"/>
        <v>0.5361111111111134</v>
      </c>
      <c r="H197" s="4">
        <f t="shared" si="10"/>
        <v>0.1465277777777756</v>
      </c>
      <c r="I197" s="5"/>
    </row>
    <row r="198" spans="1:9" ht="12.75">
      <c r="A198" s="2">
        <v>38183</v>
      </c>
      <c r="B198" s="3">
        <f>(DST!B198)-0.0416666666666667*2</f>
        <v>0.12499999999999994</v>
      </c>
      <c r="C198" s="3">
        <f>(DST!C198)-0.0416666666666667*2</f>
        <v>0.8055555555555555</v>
      </c>
      <c r="D198" s="4">
        <f t="shared" si="9"/>
        <v>0.6805555555555556</v>
      </c>
      <c r="E198" s="3">
        <f>DST!E198</f>
        <v>0.270833333333331</v>
      </c>
      <c r="F198" s="3">
        <f>DST!F198</f>
        <v>0.95833333333332</v>
      </c>
      <c r="G198" s="4">
        <f t="shared" si="11"/>
        <v>0.5347222222222245</v>
      </c>
      <c r="H198" s="4">
        <f t="shared" si="10"/>
        <v>0.14583333333333104</v>
      </c>
      <c r="I198" s="5"/>
    </row>
    <row r="199" spans="1:9" ht="12.75">
      <c r="A199" s="2">
        <v>38184</v>
      </c>
      <c r="B199" s="3">
        <f>(DST!B199)-0.0416666666666667*2</f>
        <v>0.1256944444444444</v>
      </c>
      <c r="C199" s="3">
        <f>(DST!C199)-0.0416666666666667*2</f>
        <v>0.804861111111111</v>
      </c>
      <c r="D199" s="4">
        <f t="shared" si="9"/>
        <v>0.6791666666666667</v>
      </c>
      <c r="E199" s="3">
        <f>DST!E199</f>
        <v>0.270833333333331</v>
      </c>
      <c r="F199" s="3">
        <f>DST!F199</f>
        <v>0.95833333333332</v>
      </c>
      <c r="G199" s="4">
        <f t="shared" si="11"/>
        <v>0.53402777777778</v>
      </c>
      <c r="H199" s="4">
        <f t="shared" si="10"/>
        <v>0.1451388888888867</v>
      </c>
      <c r="I199" s="5"/>
    </row>
    <row r="200" spans="1:9" ht="12.75">
      <c r="A200" s="2">
        <v>38185</v>
      </c>
      <c r="B200" s="3">
        <f>(DST!B200)-0.0416666666666667*2</f>
        <v>0.12708333333333327</v>
      </c>
      <c r="C200" s="3">
        <f>(DST!C200)-0.0416666666666667*2</f>
        <v>0.8041666666666666</v>
      </c>
      <c r="D200" s="4">
        <f t="shared" si="9"/>
        <v>0.6770833333333333</v>
      </c>
      <c r="E200" s="3">
        <f>DST!E200</f>
        <v>0.270833333333331</v>
      </c>
      <c r="F200" s="3">
        <f>DST!F200</f>
        <v>0.95833333333332</v>
      </c>
      <c r="G200" s="4">
        <f t="shared" si="11"/>
        <v>0.5333333333333357</v>
      </c>
      <c r="H200" s="4">
        <f t="shared" si="10"/>
        <v>0.1437499999999976</v>
      </c>
      <c r="I200" s="5"/>
    </row>
    <row r="201" spans="1:9" ht="12.75">
      <c r="A201" s="2">
        <v>38186</v>
      </c>
      <c r="B201" s="3">
        <f>(DST!B201)-0.0416666666666667*2</f>
        <v>0.1277777777777777</v>
      </c>
      <c r="C201" s="3">
        <f>(DST!C201)-0.0416666666666667*2</f>
        <v>0.8034722222222223</v>
      </c>
      <c r="D201" s="4">
        <f t="shared" si="9"/>
        <v>0.6756944444444446</v>
      </c>
      <c r="E201" s="3">
        <f>DST!E201</f>
        <v>0.270833333333331</v>
      </c>
      <c r="F201" s="3">
        <f>DST!F201</f>
        <v>0.95833333333332</v>
      </c>
      <c r="G201" s="4">
        <f t="shared" si="11"/>
        <v>0.5326388888888913</v>
      </c>
      <c r="H201" s="4">
        <f t="shared" si="10"/>
        <v>0.14305555555555327</v>
      </c>
      <c r="I201" s="5"/>
    </row>
    <row r="202" spans="1:9" ht="12.75">
      <c r="A202" s="2">
        <v>38187</v>
      </c>
      <c r="B202" s="3">
        <f>(DST!B202)-0.0416666666666667*2</f>
        <v>0.12847222222222215</v>
      </c>
      <c r="C202" s="3">
        <f>(DST!C202)-0.0416666666666667*2</f>
        <v>0.8027777777777777</v>
      </c>
      <c r="D202" s="4">
        <f t="shared" si="9"/>
        <v>0.6743055555555555</v>
      </c>
      <c r="E202" s="3">
        <f>DST!E202</f>
        <v>0.270833333333331</v>
      </c>
      <c r="F202" s="3">
        <f>DST!F202</f>
        <v>0.95833333333332</v>
      </c>
      <c r="G202" s="4">
        <f t="shared" si="11"/>
        <v>0.5319444444444468</v>
      </c>
      <c r="H202" s="4">
        <f t="shared" si="10"/>
        <v>0.14236111111110872</v>
      </c>
      <c r="I202" s="5"/>
    </row>
    <row r="203" spans="1:9" ht="12.75">
      <c r="A203" s="2">
        <v>38188</v>
      </c>
      <c r="B203" s="3">
        <f>(DST!B203)-0.0416666666666667*2</f>
        <v>0.12986111111111104</v>
      </c>
      <c r="C203" s="3">
        <f>(DST!C203)-0.0416666666666667*2</f>
        <v>0.8013888888888889</v>
      </c>
      <c r="D203" s="4">
        <f t="shared" si="9"/>
        <v>0.671527777777778</v>
      </c>
      <c r="E203" s="3">
        <f>DST!E203</f>
        <v>0.270833333333331</v>
      </c>
      <c r="F203" s="3">
        <f>DST!F203</f>
        <v>0.95833333333332</v>
      </c>
      <c r="G203" s="4">
        <f t="shared" si="11"/>
        <v>0.5305555555555579</v>
      </c>
      <c r="H203" s="4">
        <f t="shared" si="10"/>
        <v>0.14097222222222006</v>
      </c>
      <c r="I203" s="5"/>
    </row>
    <row r="204" spans="1:9" ht="12.75">
      <c r="A204" s="2">
        <v>38189</v>
      </c>
      <c r="B204" s="3">
        <f>(DST!B204)-0.0416666666666667*2</f>
        <v>0.1305555555555555</v>
      </c>
      <c r="C204" s="3">
        <f>(DST!C204)-0.0416666666666667*2</f>
        <v>0.8006944444444444</v>
      </c>
      <c r="D204" s="4">
        <f t="shared" si="9"/>
        <v>0.6701388888888888</v>
      </c>
      <c r="E204" s="3">
        <f>DST!E204</f>
        <v>0.270833333333331</v>
      </c>
      <c r="F204" s="3">
        <f>DST!F204</f>
        <v>0.95833333333332</v>
      </c>
      <c r="G204" s="4">
        <f t="shared" si="11"/>
        <v>0.5298611111111133</v>
      </c>
      <c r="H204" s="4">
        <f t="shared" si="10"/>
        <v>0.1402777777777755</v>
      </c>
      <c r="I204" s="5"/>
    </row>
    <row r="205" spans="1:9" ht="12.75">
      <c r="A205" s="2">
        <v>38190</v>
      </c>
      <c r="B205" s="3">
        <f>(DST!B205)-0.0416666666666667*2</f>
        <v>0.13124999999999995</v>
      </c>
      <c r="C205" s="3">
        <f>(DST!C205)-0.0416666666666667*2</f>
        <v>0.7999999999999999</v>
      </c>
      <c r="D205" s="4">
        <f t="shared" si="9"/>
        <v>0.66875</v>
      </c>
      <c r="E205" s="3">
        <f>DST!E205</f>
        <v>0.270833333333331</v>
      </c>
      <c r="F205" s="3">
        <f>DST!F205</f>
        <v>0.95833333333332</v>
      </c>
      <c r="G205" s="4">
        <f t="shared" si="11"/>
        <v>0.529166666666669</v>
      </c>
      <c r="H205" s="4">
        <f t="shared" si="10"/>
        <v>0.13958333333333095</v>
      </c>
      <c r="I205" s="5"/>
    </row>
    <row r="206" spans="1:9" ht="12.75">
      <c r="A206" s="2">
        <v>38191</v>
      </c>
      <c r="B206" s="3">
        <f>(DST!B206)-0.0416666666666667*2</f>
        <v>0.13263888888888883</v>
      </c>
      <c r="C206" s="3">
        <f>(DST!C206)-0.0416666666666667*2</f>
        <v>0.7986111111111112</v>
      </c>
      <c r="D206" s="4">
        <f t="shared" si="9"/>
        <v>0.6659722222222223</v>
      </c>
      <c r="E206" s="3">
        <f>DST!E206</f>
        <v>0.270833333333331</v>
      </c>
      <c r="F206" s="3">
        <f>DST!F206</f>
        <v>0.95833333333332</v>
      </c>
      <c r="G206" s="4">
        <f t="shared" si="11"/>
        <v>0.5277777777777801</v>
      </c>
      <c r="H206" s="4">
        <f t="shared" si="10"/>
        <v>0.13819444444444218</v>
      </c>
      <c r="I206" s="5"/>
    </row>
    <row r="207" spans="1:9" ht="12.75">
      <c r="A207" s="2">
        <v>38192</v>
      </c>
      <c r="B207" s="3">
        <f>(DST!B207)-0.0416666666666667*2</f>
        <v>0.13333333333333328</v>
      </c>
      <c r="C207" s="3">
        <f>(DST!C207)-0.0416666666666667*2</f>
        <v>0.7979166666666666</v>
      </c>
      <c r="D207" s="4">
        <f t="shared" si="9"/>
        <v>0.6645833333333333</v>
      </c>
      <c r="E207" s="3">
        <f>DST!E207</f>
        <v>0.270833333333331</v>
      </c>
      <c r="F207" s="3">
        <f>DST!F207</f>
        <v>0.95833333333332</v>
      </c>
      <c r="G207" s="4">
        <f t="shared" si="11"/>
        <v>0.5270833333333356</v>
      </c>
      <c r="H207" s="4">
        <f t="shared" si="10"/>
        <v>0.13749999999999774</v>
      </c>
      <c r="I207" s="5"/>
    </row>
    <row r="208" spans="1:9" ht="12.75">
      <c r="A208" s="2">
        <v>38193</v>
      </c>
      <c r="B208" s="3">
        <f>(DST!B208)-0.0416666666666667*2</f>
        <v>0.13472222222222216</v>
      </c>
      <c r="C208" s="3">
        <f>(DST!C208)-0.0416666666666667*2</f>
        <v>0.7965277777777777</v>
      </c>
      <c r="D208" s="4">
        <f t="shared" si="9"/>
        <v>0.6618055555555555</v>
      </c>
      <c r="E208" s="3">
        <f>DST!E208</f>
        <v>0.270833333333331</v>
      </c>
      <c r="F208" s="3">
        <f>DST!F208</f>
        <v>0.95833333333332</v>
      </c>
      <c r="G208" s="4">
        <f t="shared" si="11"/>
        <v>0.5256944444444467</v>
      </c>
      <c r="H208" s="4">
        <f t="shared" si="10"/>
        <v>0.13611111111110885</v>
      </c>
      <c r="I208" s="5"/>
    </row>
    <row r="209" spans="1:9" ht="12.75">
      <c r="A209" s="2">
        <v>38194</v>
      </c>
      <c r="B209" s="3">
        <f>(DST!B209)-0.0416666666666667*2</f>
        <v>0.1354166666666666</v>
      </c>
      <c r="C209" s="3">
        <f>(DST!C209)-0.0416666666666667*2</f>
        <v>0.7958333333333334</v>
      </c>
      <c r="D209" s="4">
        <f t="shared" si="9"/>
        <v>0.6604166666666668</v>
      </c>
      <c r="E209" s="3">
        <f>DST!E209</f>
        <v>0.270833333333331</v>
      </c>
      <c r="F209" s="3">
        <f>DST!F209</f>
        <v>0.95833333333332</v>
      </c>
      <c r="G209" s="4">
        <f t="shared" si="11"/>
        <v>0.5250000000000024</v>
      </c>
      <c r="H209" s="4">
        <f t="shared" si="10"/>
        <v>0.1354166666666644</v>
      </c>
      <c r="I209" s="5"/>
    </row>
    <row r="210" spans="1:9" ht="12.75">
      <c r="A210" s="2">
        <v>38195</v>
      </c>
      <c r="B210" s="3">
        <f>(DST!B210)-0.0416666666666667*2</f>
        <v>0.13680555555555549</v>
      </c>
      <c r="C210" s="3">
        <f>(DST!C210)-0.0416666666666667*2</f>
        <v>0.7944444444444444</v>
      </c>
      <c r="D210" s="4">
        <f t="shared" si="9"/>
        <v>0.6576388888888889</v>
      </c>
      <c r="E210" s="3">
        <f>DST!E210</f>
        <v>0.270833333333331</v>
      </c>
      <c r="F210" s="3">
        <f>DST!F210</f>
        <v>0.95833333333332</v>
      </c>
      <c r="G210" s="4">
        <f t="shared" si="11"/>
        <v>0.5236111111111135</v>
      </c>
      <c r="H210" s="4">
        <f t="shared" si="10"/>
        <v>0.13402777777777541</v>
      </c>
      <c r="I210" s="5"/>
    </row>
    <row r="211" spans="1:9" ht="12.75">
      <c r="A211" s="2">
        <v>38196</v>
      </c>
      <c r="B211" s="3">
        <f>(DST!B211)-0.0416666666666667*2</f>
        <v>0.13749999999999993</v>
      </c>
      <c r="C211" s="3">
        <f>(DST!C211)-0.0416666666666667*2</f>
        <v>0.79375</v>
      </c>
      <c r="D211" s="4">
        <f t="shared" si="9"/>
        <v>0.65625</v>
      </c>
      <c r="E211" s="3">
        <f>DST!E211</f>
        <v>0.270833333333331</v>
      </c>
      <c r="F211" s="3">
        <f>DST!F211</f>
        <v>0.95833333333332</v>
      </c>
      <c r="G211" s="4">
        <f t="shared" si="11"/>
        <v>0.5229166666666689</v>
      </c>
      <c r="H211" s="4">
        <f t="shared" si="10"/>
        <v>0.13333333333333108</v>
      </c>
      <c r="I211" s="5"/>
    </row>
    <row r="212" spans="1:9" ht="12.75">
      <c r="A212" s="2">
        <v>38197</v>
      </c>
      <c r="B212" s="3">
        <f>(DST!B212)-0.0416666666666667*2</f>
        <v>0.1388888888888888</v>
      </c>
      <c r="C212" s="3">
        <f>(DST!C212)-0.0416666666666667*2</f>
        <v>0.7923611111111111</v>
      </c>
      <c r="D212" s="4">
        <f t="shared" si="9"/>
        <v>0.6534722222222222</v>
      </c>
      <c r="E212" s="3">
        <f>DST!E212</f>
        <v>0.270833333333331</v>
      </c>
      <c r="F212" s="3">
        <f>DST!F212</f>
        <v>0.95833333333332</v>
      </c>
      <c r="G212" s="4">
        <f t="shared" si="11"/>
        <v>0.52152777777778</v>
      </c>
      <c r="H212" s="4">
        <f t="shared" si="10"/>
        <v>0.1319444444444422</v>
      </c>
      <c r="I212" s="5"/>
    </row>
    <row r="213" spans="1:9" ht="12.75">
      <c r="A213" s="2">
        <v>38198</v>
      </c>
      <c r="B213" s="3">
        <f>(DST!B213)-0.0416666666666667*2</f>
        <v>0.1402777777777777</v>
      </c>
      <c r="C213" s="3">
        <f>(DST!C213)-0.0416666666666667*2</f>
        <v>0.7909722222222222</v>
      </c>
      <c r="D213" s="4">
        <f t="shared" si="9"/>
        <v>0.6506944444444445</v>
      </c>
      <c r="E213" s="3">
        <f>DST!E213</f>
        <v>0.270833333333331</v>
      </c>
      <c r="F213" s="3">
        <f>DST!F213</f>
        <v>0.95833333333332</v>
      </c>
      <c r="G213" s="4">
        <f t="shared" si="11"/>
        <v>0.5201388888888911</v>
      </c>
      <c r="H213" s="4">
        <f t="shared" si="10"/>
        <v>0.13055555555555332</v>
      </c>
      <c r="I213" s="5"/>
    </row>
    <row r="214" spans="1:9" ht="12.75">
      <c r="A214" s="2">
        <v>38199</v>
      </c>
      <c r="B214" s="3">
        <f>(DST!B214)-0.0416666666666667*2</f>
        <v>0.14097222222222217</v>
      </c>
      <c r="C214" s="3">
        <f>(DST!C214)-0.0416666666666667*2</f>
        <v>0.7902777777777776</v>
      </c>
      <c r="D214" s="4">
        <f t="shared" si="9"/>
        <v>0.6493055555555555</v>
      </c>
      <c r="E214" s="3">
        <f>DST!E214</f>
        <v>0.270833333333331</v>
      </c>
      <c r="F214" s="3">
        <f>DST!F214</f>
        <v>0.95833333333332</v>
      </c>
      <c r="G214" s="4">
        <f t="shared" si="11"/>
        <v>0.5194444444444466</v>
      </c>
      <c r="H214" s="4">
        <f t="shared" si="10"/>
        <v>0.12986111111110887</v>
      </c>
      <c r="I214" s="8"/>
    </row>
    <row r="215" spans="1:9" ht="12.75">
      <c r="A215" s="2">
        <v>38200</v>
      </c>
      <c r="B215" s="3">
        <f>(DST!B215)-0.0416666666666667*2</f>
        <v>0.14236111111111105</v>
      </c>
      <c r="C215" s="3">
        <f>(DST!C215)-0.0416666666666667*2</f>
        <v>0.7888888888888889</v>
      </c>
      <c r="D215" s="4">
        <f t="shared" si="9"/>
        <v>0.6465277777777778</v>
      </c>
      <c r="E215" s="3">
        <f>DST!E215</f>
        <v>0.270833333333331</v>
      </c>
      <c r="F215" s="3">
        <f>DST!F215</f>
        <v>0.95833333333332</v>
      </c>
      <c r="G215" s="4">
        <f t="shared" si="11"/>
        <v>0.5180555555555579</v>
      </c>
      <c r="H215" s="4">
        <f t="shared" si="10"/>
        <v>0.12847222222221988</v>
      </c>
      <c r="I215" s="5"/>
    </row>
    <row r="216" spans="1:9" ht="12.75">
      <c r="A216" s="2">
        <v>38201</v>
      </c>
      <c r="B216" s="3">
        <f>(DST!B216)-0.0416666666666667*2</f>
        <v>0.1430555555555555</v>
      </c>
      <c r="C216" s="3">
        <f>(DST!C216)-0.0416666666666667*2</f>
        <v>0.7874999999999999</v>
      </c>
      <c r="D216" s="4">
        <f t="shared" si="9"/>
        <v>0.6444444444444444</v>
      </c>
      <c r="E216" s="3">
        <f>DST!E216</f>
        <v>0.270833333333331</v>
      </c>
      <c r="F216" s="3">
        <f>DST!F216</f>
        <v>0.95833333333332</v>
      </c>
      <c r="G216" s="4">
        <f t="shared" si="11"/>
        <v>0.5166666666666688</v>
      </c>
      <c r="H216" s="4">
        <f t="shared" si="10"/>
        <v>0.12777777777777555</v>
      </c>
      <c r="I216" s="5"/>
    </row>
    <row r="217" spans="1:9" ht="12.75">
      <c r="A217" s="2">
        <v>38202</v>
      </c>
      <c r="B217" s="3">
        <f>(DST!B217)-0.0416666666666667*2</f>
        <v>0.14444444444444438</v>
      </c>
      <c r="C217" s="3">
        <f>(DST!C217)-0.0416666666666667*2</f>
        <v>0.7861111111111111</v>
      </c>
      <c r="D217" s="4">
        <f t="shared" si="9"/>
        <v>0.6416666666666667</v>
      </c>
      <c r="E217" s="3">
        <f>DST!E217</f>
        <v>0.270833333333331</v>
      </c>
      <c r="F217" s="3">
        <f>DST!F217</f>
        <v>0.95833333333332</v>
      </c>
      <c r="G217" s="4">
        <f t="shared" si="11"/>
        <v>0.5152777777777802</v>
      </c>
      <c r="H217" s="4">
        <f t="shared" si="10"/>
        <v>0.12638888888888655</v>
      </c>
      <c r="I217" s="5"/>
    </row>
    <row r="218" spans="1:9" ht="12.75">
      <c r="A218" s="2">
        <v>38203</v>
      </c>
      <c r="B218" s="3">
        <f>(DST!B218)-0.0416666666666667*2</f>
        <v>0.14513888888888882</v>
      </c>
      <c r="C218" s="3">
        <f>(DST!C218)-0.0416666666666667*2</f>
        <v>0.7854166666666667</v>
      </c>
      <c r="D218" s="4">
        <f t="shared" si="9"/>
        <v>0.6402777777777778</v>
      </c>
      <c r="E218" s="3">
        <f>DST!E218</f>
        <v>0.270833333333331</v>
      </c>
      <c r="F218" s="3">
        <f>DST!F218</f>
        <v>0.95833333333332</v>
      </c>
      <c r="G218" s="4">
        <f t="shared" si="11"/>
        <v>0.5145833333333356</v>
      </c>
      <c r="H218" s="4">
        <f t="shared" si="10"/>
        <v>0.12569444444444222</v>
      </c>
      <c r="I218" s="5"/>
    </row>
    <row r="219" spans="1:9" ht="12.75">
      <c r="A219" s="2">
        <v>38204</v>
      </c>
      <c r="B219" s="3">
        <f>(DST!B219)-0.0416666666666667*2</f>
        <v>0.1465277777777777</v>
      </c>
      <c r="C219" s="3">
        <f>(DST!C219)-0.0416666666666667*2</f>
        <v>0.7840277777777778</v>
      </c>
      <c r="D219" s="4">
        <f t="shared" si="9"/>
        <v>0.6375000000000001</v>
      </c>
      <c r="E219" s="3">
        <f>DST!E219</f>
        <v>0.270833333333331</v>
      </c>
      <c r="F219" s="3">
        <f>DST!F219</f>
        <v>0.95833333333332</v>
      </c>
      <c r="G219" s="4">
        <f t="shared" si="11"/>
        <v>0.5131944444444467</v>
      </c>
      <c r="H219" s="4">
        <f t="shared" si="10"/>
        <v>0.12430555555555334</v>
      </c>
      <c r="I219" s="5"/>
    </row>
    <row r="220" spans="1:9" ht="12.75">
      <c r="A220" s="2">
        <v>38205</v>
      </c>
      <c r="B220" s="3">
        <f>(DST!B220)-0.0416666666666667*2</f>
        <v>0.1479166666666666</v>
      </c>
      <c r="C220" s="3">
        <f>(DST!C220)-0.0416666666666667*2</f>
        <v>0.7826388888888889</v>
      </c>
      <c r="D220" s="4">
        <f t="shared" si="9"/>
        <v>0.6347222222222223</v>
      </c>
      <c r="E220" s="3">
        <f>DST!E220</f>
        <v>0.270833333333331</v>
      </c>
      <c r="F220" s="3">
        <f>DST!F220</f>
        <v>0.95833333333332</v>
      </c>
      <c r="G220" s="4">
        <f t="shared" si="11"/>
        <v>0.5118055555555578</v>
      </c>
      <c r="H220" s="4">
        <f t="shared" si="10"/>
        <v>0.12291666666666445</v>
      </c>
      <c r="I220" s="5"/>
    </row>
    <row r="221" spans="1:9" ht="12.75">
      <c r="A221" s="2">
        <v>38206</v>
      </c>
      <c r="B221" s="3">
        <f>(DST!B221)-0.0416666666666667*2</f>
        <v>0.14861111111111103</v>
      </c>
      <c r="C221" s="3">
        <f>(DST!C221)-0.0416666666666667*2</f>
        <v>0.78125</v>
      </c>
      <c r="D221" s="4">
        <f t="shared" si="9"/>
        <v>0.632638888888889</v>
      </c>
      <c r="E221" s="3">
        <f>DST!E221</f>
        <v>0.270833333333331</v>
      </c>
      <c r="F221" s="3">
        <f>DST!F221</f>
        <v>0.95833333333332</v>
      </c>
      <c r="G221" s="4">
        <f t="shared" si="11"/>
        <v>0.510416666666669</v>
      </c>
      <c r="H221" s="4">
        <f t="shared" si="10"/>
        <v>0.12222222222222001</v>
      </c>
      <c r="I221" s="5"/>
    </row>
    <row r="222" spans="1:9" ht="12.75">
      <c r="A222" s="2">
        <v>38207</v>
      </c>
      <c r="B222" s="3">
        <f>(DST!B222)-0.0416666666666667*2</f>
        <v>0.1499999999999999</v>
      </c>
      <c r="C222" s="3">
        <f>(DST!C222)-0.0416666666666667*2</f>
        <v>0.779861111111111</v>
      </c>
      <c r="D222" s="4">
        <f t="shared" si="9"/>
        <v>0.6298611111111111</v>
      </c>
      <c r="E222" s="3">
        <f>DST!E222</f>
        <v>0.270833333333331</v>
      </c>
      <c r="F222" s="3">
        <f>DST!F222</f>
        <v>0.95833333333332</v>
      </c>
      <c r="G222" s="4">
        <f t="shared" si="11"/>
        <v>0.5090277777777801</v>
      </c>
      <c r="H222" s="4">
        <f t="shared" si="10"/>
        <v>0.12083333333333102</v>
      </c>
      <c r="I222" s="5"/>
    </row>
    <row r="223" spans="1:9" ht="12.75">
      <c r="A223" s="2">
        <v>38208</v>
      </c>
      <c r="B223" s="3">
        <f>(DST!B223)-0.0416666666666667*2</f>
        <v>0.1513888888888888</v>
      </c>
      <c r="C223" s="3">
        <f>(DST!C223)-0.0416666666666667*2</f>
        <v>0.7784722222222222</v>
      </c>
      <c r="D223" s="4">
        <f t="shared" si="9"/>
        <v>0.6270833333333334</v>
      </c>
      <c r="E223" s="3">
        <f>DST!E223</f>
        <v>0.270833333333331</v>
      </c>
      <c r="F223" s="3">
        <f>DST!F223</f>
        <v>0.95833333333332</v>
      </c>
      <c r="G223" s="4">
        <f t="shared" si="11"/>
        <v>0.5076388888888912</v>
      </c>
      <c r="H223" s="4">
        <f t="shared" si="10"/>
        <v>0.11944444444444224</v>
      </c>
      <c r="I223" s="5"/>
    </row>
    <row r="224" spans="1:9" ht="12.75">
      <c r="A224" s="2">
        <v>38209</v>
      </c>
      <c r="B224" s="3">
        <f>(DST!B224)-0.0416666666666667*2</f>
        <v>0.1520833333333333</v>
      </c>
      <c r="C224" s="3">
        <f>(DST!C224)-0.0416666666666667*2</f>
        <v>0.7770833333333332</v>
      </c>
      <c r="D224" s="4">
        <f t="shared" si="9"/>
        <v>0.625</v>
      </c>
      <c r="E224" s="3">
        <f>DST!E224</f>
        <v>0.270833333333331</v>
      </c>
      <c r="F224" s="3">
        <f>DST!F224</f>
        <v>0.95833333333332</v>
      </c>
      <c r="G224" s="4">
        <f t="shared" si="11"/>
        <v>0.5062500000000023</v>
      </c>
      <c r="H224" s="4">
        <f t="shared" si="10"/>
        <v>0.11874999999999769</v>
      </c>
      <c r="I224" s="5"/>
    </row>
    <row r="225" spans="1:9" ht="12.75">
      <c r="A225" s="2">
        <v>38210</v>
      </c>
      <c r="B225" s="3">
        <f>(DST!B225)-0.0416666666666667*2</f>
        <v>0.15347222222222218</v>
      </c>
      <c r="C225" s="3">
        <f>(DST!C225)-0.0416666666666667*2</f>
        <v>0.7756944444444445</v>
      </c>
      <c r="D225" s="4">
        <f t="shared" si="9"/>
        <v>0.6222222222222222</v>
      </c>
      <c r="E225" s="3">
        <f>DST!E225</f>
        <v>0.270833333333331</v>
      </c>
      <c r="F225" s="3">
        <f>DST!F225</f>
        <v>0.95833333333332</v>
      </c>
      <c r="G225" s="4">
        <f t="shared" si="11"/>
        <v>0.5048611111111134</v>
      </c>
      <c r="H225" s="4">
        <f t="shared" si="10"/>
        <v>0.1173611111111088</v>
      </c>
      <c r="I225" s="5"/>
    </row>
    <row r="226" spans="1:9" ht="12.75">
      <c r="A226" s="2">
        <v>38211</v>
      </c>
      <c r="B226" s="3">
        <f>(DST!B226)-0.0416666666666667*2</f>
        <v>0.15486111111111106</v>
      </c>
      <c r="C226" s="3">
        <f>(DST!C226)-0.0416666666666667*2</f>
        <v>0.7743055555555555</v>
      </c>
      <c r="D226" s="4">
        <f t="shared" si="9"/>
        <v>0.6194444444444445</v>
      </c>
      <c r="E226" s="3">
        <f>DST!E226</f>
        <v>0.270833333333331</v>
      </c>
      <c r="F226" s="3">
        <f>DST!F226</f>
        <v>0.95833333333332</v>
      </c>
      <c r="G226" s="4">
        <f t="shared" si="11"/>
        <v>0.5034722222222245</v>
      </c>
      <c r="H226" s="4">
        <f t="shared" si="10"/>
        <v>0.11597222222221992</v>
      </c>
      <c r="I226" s="5"/>
    </row>
    <row r="227" spans="1:9" ht="12.75">
      <c r="A227" s="2">
        <v>38212</v>
      </c>
      <c r="B227" s="3">
        <f>(DST!B227)-0.0416666666666667*2</f>
        <v>0.1555555555555555</v>
      </c>
      <c r="C227" s="3">
        <f>(DST!C227)-0.0416666666666667*2</f>
        <v>0.7729166666666666</v>
      </c>
      <c r="D227" s="4">
        <f t="shared" si="9"/>
        <v>0.617361111111111</v>
      </c>
      <c r="E227" s="3">
        <f>DST!E227</f>
        <v>0.270833333333331</v>
      </c>
      <c r="F227" s="3">
        <f>DST!F227</f>
        <v>0.95833333333332</v>
      </c>
      <c r="G227" s="4">
        <f t="shared" si="11"/>
        <v>0.5020833333333357</v>
      </c>
      <c r="H227" s="4">
        <f t="shared" si="10"/>
        <v>0.11527777777777537</v>
      </c>
      <c r="I227" s="5"/>
    </row>
    <row r="228" spans="1:9" ht="12.75">
      <c r="A228" s="2">
        <v>38213</v>
      </c>
      <c r="B228" s="3">
        <f>(DST!B228)-0.0416666666666667*2</f>
        <v>0.1569444444444444</v>
      </c>
      <c r="C228" s="3">
        <f>(DST!C228)-0.0416666666666667*2</f>
        <v>0.7715277777777777</v>
      </c>
      <c r="D228" s="4">
        <f t="shared" si="9"/>
        <v>0.6145833333333333</v>
      </c>
      <c r="E228" s="3">
        <f>DST!E228</f>
        <v>0.270833333333331</v>
      </c>
      <c r="F228" s="3">
        <f>DST!F228</f>
        <v>0.95833333333332</v>
      </c>
      <c r="G228" s="4">
        <f t="shared" si="11"/>
        <v>0.5006944444444468</v>
      </c>
      <c r="H228" s="4">
        <f t="shared" si="10"/>
        <v>0.11388888888888649</v>
      </c>
      <c r="I228" s="5"/>
    </row>
    <row r="229" spans="1:9" ht="12.75">
      <c r="A229" s="2">
        <v>38214</v>
      </c>
      <c r="B229" s="3">
        <f>(DST!B229)-0.0416666666666667*2</f>
        <v>0.15833333333333327</v>
      </c>
      <c r="C229" s="3">
        <f>(DST!C229)-0.0416666666666667*2</f>
        <v>0.7701388888888889</v>
      </c>
      <c r="D229" s="4">
        <f t="shared" si="9"/>
        <v>0.6118055555555557</v>
      </c>
      <c r="E229" s="3">
        <f>DST!E229</f>
        <v>0.270833333333331</v>
      </c>
      <c r="F229" s="3">
        <f>DST!F229</f>
        <v>0.95833333333332</v>
      </c>
      <c r="G229" s="4">
        <f t="shared" si="11"/>
        <v>0.49930555555555795</v>
      </c>
      <c r="H229" s="4">
        <f t="shared" si="10"/>
        <v>0.11249999999999777</v>
      </c>
      <c r="I229" s="5"/>
    </row>
    <row r="230" spans="1:9" ht="12.75">
      <c r="A230" s="2">
        <v>38215</v>
      </c>
      <c r="B230" s="3">
        <f>(DST!B230)-0.0416666666666667*2</f>
        <v>0.1590277777777777</v>
      </c>
      <c r="C230" s="3">
        <f>(DST!C230)-0.0416666666666667*2</f>
        <v>0.7687499999999999</v>
      </c>
      <c r="D230" s="4">
        <f t="shared" si="9"/>
        <v>0.6097222222222223</v>
      </c>
      <c r="E230" s="3">
        <f>DST!E230</f>
        <v>0.270833333333331</v>
      </c>
      <c r="F230" s="3">
        <f>DST!F230</f>
        <v>0.95833333333332</v>
      </c>
      <c r="G230" s="4">
        <f t="shared" si="11"/>
        <v>0.49791666666666895</v>
      </c>
      <c r="H230" s="4">
        <f t="shared" si="10"/>
        <v>0.11180555555555333</v>
      </c>
      <c r="I230" s="5"/>
    </row>
    <row r="231" spans="1:9" ht="12.75">
      <c r="A231" s="2">
        <v>38216</v>
      </c>
      <c r="B231" s="3">
        <f>(DST!B231)-0.0416666666666667*2</f>
        <v>0.1604166666666666</v>
      </c>
      <c r="C231" s="3">
        <f>(DST!C231)-0.0416666666666667*2</f>
        <v>0.7673611111111112</v>
      </c>
      <c r="D231" s="4">
        <f t="shared" si="9"/>
        <v>0.6069444444444445</v>
      </c>
      <c r="E231" s="3">
        <f>DST!E231</f>
        <v>0.270833333333331</v>
      </c>
      <c r="F231" s="3">
        <f>DST!F231</f>
        <v>0.95833333333332</v>
      </c>
      <c r="G231" s="4">
        <f t="shared" si="11"/>
        <v>0.4965277777777802</v>
      </c>
      <c r="H231" s="4">
        <f t="shared" si="10"/>
        <v>0.11041666666666433</v>
      </c>
      <c r="I231" s="5"/>
    </row>
    <row r="232" spans="1:9" ht="12.75">
      <c r="A232" s="2">
        <v>38217</v>
      </c>
      <c r="B232" s="3">
        <f>(DST!B232)-0.0416666666666667*2</f>
        <v>0.16180555555555548</v>
      </c>
      <c r="C232" s="3">
        <f>(DST!C232)-0.0416666666666667*2</f>
        <v>0.7659722222222222</v>
      </c>
      <c r="D232" s="4">
        <f t="shared" si="9"/>
        <v>0.6041666666666667</v>
      </c>
      <c r="E232" s="3">
        <f>DST!E232</f>
        <v>0.270833333333331</v>
      </c>
      <c r="F232" s="3">
        <f>DST!F232</f>
        <v>0.95833333333332</v>
      </c>
      <c r="G232" s="4">
        <f t="shared" si="11"/>
        <v>0.4951388888888912</v>
      </c>
      <c r="H232" s="4">
        <f t="shared" si="10"/>
        <v>0.10902777777777556</v>
      </c>
      <c r="I232" s="5"/>
    </row>
    <row r="233" spans="1:9" ht="12.75">
      <c r="A233" s="2">
        <v>38218</v>
      </c>
      <c r="B233" s="3">
        <f>(DST!B233)-0.0416666666666667*2</f>
        <v>0.16249999999999995</v>
      </c>
      <c r="C233" s="3">
        <f>(DST!C233)-0.0416666666666667*2</f>
        <v>0.7645833333333334</v>
      </c>
      <c r="D233" s="4">
        <f t="shared" si="9"/>
        <v>0.6020833333333334</v>
      </c>
      <c r="E233" s="3">
        <f>DST!E233</f>
        <v>0.270833333333331</v>
      </c>
      <c r="F233" s="3">
        <f>DST!F233</f>
        <v>0.95833333333332</v>
      </c>
      <c r="G233" s="4">
        <f t="shared" si="11"/>
        <v>0.4937500000000024</v>
      </c>
      <c r="H233" s="4">
        <f t="shared" si="10"/>
        <v>0.108333333333331</v>
      </c>
      <c r="I233" s="5"/>
    </row>
    <row r="234" spans="1:9" ht="12.75">
      <c r="A234" s="2">
        <v>38219</v>
      </c>
      <c r="B234" s="3">
        <f>(DST!B234)-0.0416666666666667*2</f>
        <v>0.16388888888888883</v>
      </c>
      <c r="C234" s="3">
        <f>(DST!C234)-0.0416666666666667*2</f>
        <v>0.7625</v>
      </c>
      <c r="D234" s="4">
        <f t="shared" si="9"/>
        <v>0.5986111111111111</v>
      </c>
      <c r="E234" s="3">
        <f>DST!E234</f>
        <v>0.270833333333331</v>
      </c>
      <c r="F234" s="3">
        <f>DST!F234</f>
        <v>0.95833333333332</v>
      </c>
      <c r="G234" s="4">
        <f t="shared" si="11"/>
        <v>0.49166666666666897</v>
      </c>
      <c r="H234" s="4">
        <f t="shared" si="10"/>
        <v>0.10694444444444212</v>
      </c>
      <c r="I234" s="5"/>
    </row>
    <row r="235" spans="1:9" ht="12.75">
      <c r="A235" s="2">
        <v>38220</v>
      </c>
      <c r="B235" s="3">
        <f>(DST!B235)-0.0416666666666667*2</f>
        <v>0.16527777777777772</v>
      </c>
      <c r="C235" s="3">
        <f>(DST!C235)-0.0416666666666667*2</f>
        <v>0.7611111111111111</v>
      </c>
      <c r="D235" s="4">
        <f t="shared" si="9"/>
        <v>0.5958333333333333</v>
      </c>
      <c r="E235" s="3">
        <f>DST!E235</f>
        <v>0.270833333333331</v>
      </c>
      <c r="F235" s="3">
        <f>DST!F235</f>
        <v>0.95833333333332</v>
      </c>
      <c r="G235" s="4">
        <f t="shared" si="11"/>
        <v>0.4902777777777801</v>
      </c>
      <c r="H235" s="4">
        <f t="shared" si="10"/>
        <v>0.10555555555555324</v>
      </c>
      <c r="I235" s="5"/>
    </row>
    <row r="236" spans="1:9" ht="12.75">
      <c r="A236" s="2">
        <v>38221</v>
      </c>
      <c r="B236" s="3">
        <f>(DST!B236)-0.0416666666666667*2</f>
        <v>0.16597222222222216</v>
      </c>
      <c r="C236" s="3">
        <f>(DST!C236)-0.0416666666666667*2</f>
        <v>0.7597222222222222</v>
      </c>
      <c r="D236" s="4">
        <f t="shared" si="9"/>
        <v>0.59375</v>
      </c>
      <c r="E236" s="3">
        <f>DST!E236</f>
        <v>0.270833333333331</v>
      </c>
      <c r="F236" s="3">
        <f>DST!F236</f>
        <v>0.95833333333332</v>
      </c>
      <c r="G236" s="4">
        <f t="shared" si="11"/>
        <v>0.4888888888888912</v>
      </c>
      <c r="H236" s="4">
        <f t="shared" si="10"/>
        <v>0.1048611111111088</v>
      </c>
      <c r="I236" s="5"/>
    </row>
    <row r="237" spans="1:9" ht="12.75">
      <c r="A237" s="2">
        <v>38222</v>
      </c>
      <c r="B237" s="3">
        <f>(DST!B237)-0.0416666666666667*2</f>
        <v>0.16736111111111104</v>
      </c>
      <c r="C237" s="3">
        <f>(DST!C237)-0.0416666666666667*2</f>
        <v>0.7583333333333333</v>
      </c>
      <c r="D237" s="4">
        <f t="shared" si="9"/>
        <v>0.5909722222222222</v>
      </c>
      <c r="E237" s="3">
        <f>DST!E237</f>
        <v>0.270833333333331</v>
      </c>
      <c r="F237" s="3">
        <f>DST!F237</f>
        <v>0.95833333333332</v>
      </c>
      <c r="G237" s="4">
        <f t="shared" si="11"/>
        <v>0.4875000000000023</v>
      </c>
      <c r="H237" s="4">
        <f t="shared" si="10"/>
        <v>0.10347222222221991</v>
      </c>
      <c r="I237" s="5"/>
    </row>
    <row r="238" spans="1:9" ht="12.75">
      <c r="A238" s="2">
        <v>38223</v>
      </c>
      <c r="B238" s="3">
        <f>(DST!B238)-0.0416666666666667*2</f>
        <v>0.16874999999999993</v>
      </c>
      <c r="C238" s="3">
        <f>(DST!C238)-0.0416666666666667*2</f>
        <v>0.7569444444444444</v>
      </c>
      <c r="D238" s="4">
        <f t="shared" si="9"/>
        <v>0.5881944444444445</v>
      </c>
      <c r="E238" s="3">
        <f>DST!E238</f>
        <v>0.270833333333331</v>
      </c>
      <c r="F238" s="3">
        <f>DST!F238</f>
        <v>0.95833333333332</v>
      </c>
      <c r="G238" s="4">
        <f t="shared" si="11"/>
        <v>0.48611111111111344</v>
      </c>
      <c r="H238" s="4">
        <f t="shared" si="10"/>
        <v>0.10208333333333103</v>
      </c>
      <c r="I238" s="5"/>
    </row>
    <row r="239" spans="1:9" ht="12.75">
      <c r="A239" s="2">
        <v>38224</v>
      </c>
      <c r="B239" s="3">
        <f>(DST!B239)-0.0416666666666667*2</f>
        <v>0.16944444444444437</v>
      </c>
      <c r="C239" s="3">
        <f>(DST!C239)-0.0416666666666667*2</f>
        <v>0.7548611111111111</v>
      </c>
      <c r="D239" s="4">
        <f t="shared" si="9"/>
        <v>0.5854166666666667</v>
      </c>
      <c r="E239" s="3">
        <f>DST!E239</f>
        <v>0.270833333333331</v>
      </c>
      <c r="F239" s="3">
        <f>DST!F239</f>
        <v>0.95833333333332</v>
      </c>
      <c r="G239" s="4">
        <f t="shared" si="11"/>
        <v>0.4840277777777801</v>
      </c>
      <c r="H239" s="4">
        <f t="shared" si="10"/>
        <v>0.10138888888888659</v>
      </c>
      <c r="I239" s="5"/>
    </row>
    <row r="240" spans="1:9" ht="12.75">
      <c r="A240" s="2">
        <v>38225</v>
      </c>
      <c r="B240" s="3">
        <f>(DST!B240)-0.0416666666666667*2</f>
        <v>0.17083333333333325</v>
      </c>
      <c r="C240" s="3">
        <f>(DST!C240)-0.0416666666666667*2</f>
        <v>0.7534722222222221</v>
      </c>
      <c r="D240" s="4">
        <f t="shared" si="9"/>
        <v>0.5826388888888888</v>
      </c>
      <c r="E240" s="3">
        <f>DST!E240</f>
        <v>0.270833333333331</v>
      </c>
      <c r="F240" s="3">
        <f>DST!F240</f>
        <v>0.95833333333332</v>
      </c>
      <c r="G240" s="4">
        <f t="shared" si="11"/>
        <v>0.4826388888888911</v>
      </c>
      <c r="H240" s="4">
        <f t="shared" si="10"/>
        <v>0.0999999999999977</v>
      </c>
      <c r="I240" s="5"/>
    </row>
    <row r="241" spans="1:9" ht="12.75">
      <c r="A241" s="2">
        <v>38226</v>
      </c>
      <c r="B241" s="3">
        <f>(DST!B241)-0.0416666666666667*2</f>
        <v>0.1722222222222222</v>
      </c>
      <c r="C241" s="3">
        <f>(DST!C241)-0.0416666666666667*2</f>
        <v>0.7520833333333333</v>
      </c>
      <c r="D241" s="4">
        <f t="shared" si="9"/>
        <v>0.5798611111111112</v>
      </c>
      <c r="E241" s="3">
        <f>DST!E241</f>
        <v>0.270833333333331</v>
      </c>
      <c r="F241" s="3">
        <f>DST!F241</f>
        <v>0.95833333333332</v>
      </c>
      <c r="G241" s="4">
        <f t="shared" si="11"/>
        <v>0.48125000000000234</v>
      </c>
      <c r="H241" s="4">
        <f t="shared" si="10"/>
        <v>0.09861111111110882</v>
      </c>
      <c r="I241" s="5"/>
    </row>
    <row r="242" spans="1:9" ht="12.75">
      <c r="A242" s="2">
        <v>38227</v>
      </c>
      <c r="B242" s="3">
        <f>(DST!B242)-0.0416666666666667*2</f>
        <v>0.17291666666666658</v>
      </c>
      <c r="C242" s="3">
        <f>(DST!C242)-0.0416666666666667*2</f>
        <v>0.7506944444444443</v>
      </c>
      <c r="D242" s="4">
        <f t="shared" si="9"/>
        <v>0.5777777777777777</v>
      </c>
      <c r="E242" s="3">
        <f>DST!E242</f>
        <v>0.270833333333331</v>
      </c>
      <c r="F242" s="3">
        <f>DST!F242</f>
        <v>0.95833333333332</v>
      </c>
      <c r="G242" s="4">
        <f t="shared" si="11"/>
        <v>0.47986111111111335</v>
      </c>
      <c r="H242" s="4">
        <f t="shared" si="10"/>
        <v>0.09791666666666438</v>
      </c>
      <c r="I242" s="5"/>
    </row>
    <row r="243" spans="1:9" ht="12.75">
      <c r="A243" s="2">
        <v>38228</v>
      </c>
      <c r="B243" s="3">
        <f>(DST!B243)-0.0416666666666667*2</f>
        <v>0.17430555555555552</v>
      </c>
      <c r="C243" s="3">
        <f>(DST!C243)-0.0416666666666667*2</f>
        <v>0.748611111111111</v>
      </c>
      <c r="D243" s="4">
        <f t="shared" si="9"/>
        <v>0.5743055555555555</v>
      </c>
      <c r="E243" s="3">
        <f>DST!E243</f>
        <v>0.270833333333331</v>
      </c>
      <c r="F243" s="3">
        <f>DST!F243</f>
        <v>0.95833333333332</v>
      </c>
      <c r="G243" s="4">
        <f t="shared" si="11"/>
        <v>0.47777777777778</v>
      </c>
      <c r="H243" s="4">
        <f t="shared" si="10"/>
        <v>0.09652777777777549</v>
      </c>
      <c r="I243" s="5"/>
    </row>
    <row r="244" spans="1:9" ht="12.75">
      <c r="A244" s="2">
        <v>38229</v>
      </c>
      <c r="B244" s="3">
        <f>(DST!B244)-0.0416666666666667*2</f>
        <v>0.1756944444444444</v>
      </c>
      <c r="C244" s="3">
        <f>(DST!C244)-0.0416666666666667*2</f>
        <v>0.7472222222222222</v>
      </c>
      <c r="D244" s="4">
        <f t="shared" si="9"/>
        <v>0.5715277777777779</v>
      </c>
      <c r="E244" s="3">
        <f>DST!E244</f>
        <v>0.270833333333331</v>
      </c>
      <c r="F244" s="3">
        <f>DST!F244</f>
        <v>0.95833333333332</v>
      </c>
      <c r="G244" s="4">
        <f t="shared" si="11"/>
        <v>0.47638888888889125</v>
      </c>
      <c r="H244" s="4">
        <f t="shared" si="10"/>
        <v>0.09513888888888661</v>
      </c>
      <c r="I244" s="5"/>
    </row>
    <row r="245" spans="1:9" ht="12.75">
      <c r="A245" s="2">
        <v>38230</v>
      </c>
      <c r="B245" s="3">
        <f>(DST!B245)-0.0416666666666667*2</f>
        <v>0.17638888888888885</v>
      </c>
      <c r="C245" s="3">
        <f>(DST!C245)-0.0416666666666667*2</f>
        <v>0.7458333333333332</v>
      </c>
      <c r="D245" s="4">
        <f t="shared" si="9"/>
        <v>0.5694444444444444</v>
      </c>
      <c r="E245" s="3">
        <f>DST!E245</f>
        <v>0.270833333333331</v>
      </c>
      <c r="F245" s="3">
        <f>DST!F245</f>
        <v>0.95833333333332</v>
      </c>
      <c r="G245" s="4">
        <f t="shared" si="11"/>
        <v>0.47500000000000225</v>
      </c>
      <c r="H245" s="4">
        <f t="shared" si="10"/>
        <v>0.09444444444444217</v>
      </c>
      <c r="I245" s="8"/>
    </row>
    <row r="246" spans="1:9" ht="12.75">
      <c r="A246" s="2">
        <v>38231</v>
      </c>
      <c r="B246" s="3">
        <f>(DST!B246)-0.0416666666666667*2</f>
        <v>0.17777777777777773</v>
      </c>
      <c r="C246" s="3">
        <f>(DST!C246)-0.0416666666666667*2</f>
        <v>0.74375</v>
      </c>
      <c r="D246" s="4">
        <f t="shared" si="9"/>
        <v>0.5659722222222223</v>
      </c>
      <c r="E246" s="3">
        <f>DST!E246</f>
        <v>0.270833333333331</v>
      </c>
      <c r="F246" s="3">
        <f>DST!F246</f>
        <v>0.95833333333332</v>
      </c>
      <c r="G246" s="4">
        <f t="shared" si="11"/>
        <v>0.47291666666666904</v>
      </c>
      <c r="H246" s="4">
        <f t="shared" si="10"/>
        <v>0.09305555555555328</v>
      </c>
      <c r="I246" s="5"/>
    </row>
    <row r="247" spans="1:9" ht="12.75">
      <c r="A247" s="2">
        <v>38232</v>
      </c>
      <c r="B247" s="3">
        <f>(DST!B247)-0.0416666666666667*2</f>
        <v>0.1791666666666666</v>
      </c>
      <c r="C247" s="3">
        <f>(DST!C247)-0.0416666666666667*2</f>
        <v>0.742361111111111</v>
      </c>
      <c r="D247" s="4">
        <f t="shared" si="9"/>
        <v>0.5631944444444444</v>
      </c>
      <c r="E247" s="3">
        <f>DST!E247</f>
        <v>0.270833333333331</v>
      </c>
      <c r="F247" s="3">
        <f>DST!F247</f>
        <v>0.95833333333332</v>
      </c>
      <c r="G247" s="4">
        <f t="shared" si="11"/>
        <v>0.47152777777778004</v>
      </c>
      <c r="H247" s="4">
        <f t="shared" si="10"/>
        <v>0.0916666666666644</v>
      </c>
      <c r="I247" s="5"/>
    </row>
    <row r="248" spans="1:9" ht="12.75">
      <c r="A248" s="2">
        <v>38233</v>
      </c>
      <c r="B248" s="3">
        <f>(DST!B248)-0.0416666666666667*2</f>
        <v>0.17986111111111105</v>
      </c>
      <c r="C248" s="3">
        <f>(DST!C248)-0.0416666666666667*2</f>
        <v>0.7409722222222223</v>
      </c>
      <c r="D248" s="4">
        <f t="shared" si="9"/>
        <v>0.5611111111111112</v>
      </c>
      <c r="E248" s="3">
        <f>DST!E248</f>
        <v>0.270833333333331</v>
      </c>
      <c r="F248" s="3">
        <f>DST!F248</f>
        <v>0.95833333333332</v>
      </c>
      <c r="G248" s="4">
        <f t="shared" si="11"/>
        <v>0.47013888888889127</v>
      </c>
      <c r="H248" s="4">
        <f t="shared" si="10"/>
        <v>0.09097222222221996</v>
      </c>
      <c r="I248" s="5"/>
    </row>
    <row r="249" spans="1:9" ht="12.75">
      <c r="A249" s="2">
        <v>38234</v>
      </c>
      <c r="B249" s="3">
        <f>(DST!B249)-0.0416666666666667*2</f>
        <v>0.18124999999999994</v>
      </c>
      <c r="C249" s="3">
        <f>(DST!C249)-0.0416666666666667*2</f>
        <v>0.7388888888888889</v>
      </c>
      <c r="D249" s="4">
        <f t="shared" si="9"/>
        <v>0.557638888888889</v>
      </c>
      <c r="E249" s="3">
        <f>DST!E249</f>
        <v>0.270833333333331</v>
      </c>
      <c r="F249" s="3">
        <f>DST!F249</f>
        <v>0.95833333333332</v>
      </c>
      <c r="G249" s="4">
        <f t="shared" si="11"/>
        <v>0.46805555555555795</v>
      </c>
      <c r="H249" s="4">
        <f t="shared" si="10"/>
        <v>0.08958333333333107</v>
      </c>
      <c r="I249" s="5"/>
    </row>
    <row r="250" spans="1:9" ht="12.75">
      <c r="A250" s="2">
        <v>38235</v>
      </c>
      <c r="B250" s="3">
        <f>(DST!B250)-0.0416666666666667*2</f>
        <v>0.18263888888888882</v>
      </c>
      <c r="C250" s="3">
        <f>(DST!C250)-0.0416666666666667*2</f>
        <v>0.7374999999999999</v>
      </c>
      <c r="D250" s="4">
        <f t="shared" si="9"/>
        <v>0.5548611111111111</v>
      </c>
      <c r="E250" s="3">
        <f>DST!E250</f>
        <v>0.270833333333331</v>
      </c>
      <c r="F250" s="3">
        <f>DST!F250</f>
        <v>0.95833333333332</v>
      </c>
      <c r="G250" s="4">
        <f t="shared" si="11"/>
        <v>0.46666666666666895</v>
      </c>
      <c r="H250" s="4">
        <f t="shared" si="10"/>
        <v>0.08819444444444219</v>
      </c>
      <c r="I250" s="5"/>
    </row>
    <row r="251" spans="1:9" ht="12.75">
      <c r="A251" s="2">
        <v>38236</v>
      </c>
      <c r="B251" s="3">
        <f>(DST!B251)-0.0416666666666667*2</f>
        <v>0.1840277777777777</v>
      </c>
      <c r="C251" s="3">
        <f>(DST!C251)-0.0416666666666667*2</f>
        <v>0.7361111111111112</v>
      </c>
      <c r="D251" s="4">
        <f t="shared" si="9"/>
        <v>0.5520833333333335</v>
      </c>
      <c r="E251" s="3">
        <f>DST!E251</f>
        <v>0.270833333333331</v>
      </c>
      <c r="F251" s="3">
        <f>DST!F251</f>
        <v>0.95833333333332</v>
      </c>
      <c r="G251" s="4">
        <f t="shared" si="11"/>
        <v>0.4652777777777802</v>
      </c>
      <c r="H251" s="4">
        <f t="shared" si="10"/>
        <v>0.0868055555555533</v>
      </c>
      <c r="I251" s="5"/>
    </row>
    <row r="252" spans="1:9" ht="12.75">
      <c r="A252" s="2">
        <v>38237</v>
      </c>
      <c r="B252" s="3">
        <f>(DST!B252)-0.0416666666666667*2</f>
        <v>0.18472222222222215</v>
      </c>
      <c r="C252" s="3">
        <f>(DST!C252)-0.0416666666666667*2</f>
        <v>0.7340277777777777</v>
      </c>
      <c r="D252" s="4">
        <f t="shared" si="9"/>
        <v>0.5493055555555556</v>
      </c>
      <c r="E252" s="3">
        <f>DST!E252</f>
        <v>0.270833333333331</v>
      </c>
      <c r="F252" s="3">
        <f>DST!F252</f>
        <v>0.95833333333332</v>
      </c>
      <c r="G252" s="4">
        <f t="shared" si="11"/>
        <v>0.46319444444444674</v>
      </c>
      <c r="H252" s="4">
        <f t="shared" si="10"/>
        <v>0.08611111111110886</v>
      </c>
      <c r="I252" s="5"/>
    </row>
    <row r="253" spans="1:9" ht="12.75">
      <c r="A253" s="2">
        <v>38238</v>
      </c>
      <c r="B253" s="3">
        <f>(DST!B253)-0.0416666666666667*2</f>
        <v>0.18611111111111103</v>
      </c>
      <c r="C253" s="3">
        <f>(DST!C253)-0.0416666666666667*2</f>
        <v>0.7326388888888888</v>
      </c>
      <c r="D253" s="4">
        <f t="shared" si="9"/>
        <v>0.5465277777777778</v>
      </c>
      <c r="E253" s="3">
        <f>DST!E253</f>
        <v>0.270833333333331</v>
      </c>
      <c r="F253" s="3">
        <f>DST!F253</f>
        <v>0.95833333333332</v>
      </c>
      <c r="G253" s="4">
        <f t="shared" si="11"/>
        <v>0.46180555555555786</v>
      </c>
      <c r="H253" s="4">
        <f t="shared" si="10"/>
        <v>0.08472222222221998</v>
      </c>
      <c r="I253" s="5"/>
    </row>
    <row r="254" spans="1:9" ht="12.75">
      <c r="A254" s="2">
        <v>38239</v>
      </c>
      <c r="B254" s="3">
        <f>(DST!B254)-0.0416666666666667*2</f>
        <v>0.18749999999999992</v>
      </c>
      <c r="C254" s="3">
        <f>(DST!C254)-0.0416666666666667*2</f>
        <v>0.73125</v>
      </c>
      <c r="D254" s="4">
        <f t="shared" si="9"/>
        <v>0.5437500000000001</v>
      </c>
      <c r="E254" s="3">
        <f>DST!E254</f>
        <v>0.270833333333331</v>
      </c>
      <c r="F254" s="3">
        <f>DST!F254</f>
        <v>0.95833333333332</v>
      </c>
      <c r="G254" s="4">
        <f t="shared" si="11"/>
        <v>0.46041666666666897</v>
      </c>
      <c r="H254" s="4">
        <f t="shared" si="10"/>
        <v>0.0833333333333311</v>
      </c>
      <c r="I254" s="5"/>
    </row>
    <row r="255" spans="1:9" ht="12.75">
      <c r="A255" s="2">
        <v>38240</v>
      </c>
      <c r="B255" s="3">
        <f>(DST!B255)-0.0416666666666667*2</f>
        <v>0.18819444444444436</v>
      </c>
      <c r="C255" s="3">
        <f>(DST!C255)-0.0416666666666667*2</f>
        <v>0.7291666666666666</v>
      </c>
      <c r="D255" s="4">
        <f t="shared" si="9"/>
        <v>0.5409722222222223</v>
      </c>
      <c r="E255" s="3">
        <f>DST!E255</f>
        <v>0.270833333333331</v>
      </c>
      <c r="F255" s="3">
        <f>DST!F255</f>
        <v>0.95833333333332</v>
      </c>
      <c r="G255" s="4">
        <f t="shared" si="11"/>
        <v>0.45833333333333565</v>
      </c>
      <c r="H255" s="4">
        <f t="shared" si="10"/>
        <v>0.08263888888888665</v>
      </c>
      <c r="I255" s="5"/>
    </row>
    <row r="256" spans="1:9" ht="12.75">
      <c r="A256" s="2">
        <v>38241</v>
      </c>
      <c r="B256" s="3">
        <f>(DST!B256)-0.0416666666666667*2</f>
        <v>0.18958333333333324</v>
      </c>
      <c r="C256" s="3">
        <f>(DST!C256)-0.0416666666666667*2</f>
        <v>0.7277777777777776</v>
      </c>
      <c r="D256" s="4">
        <f t="shared" si="9"/>
        <v>0.5381944444444444</v>
      </c>
      <c r="E256" s="3">
        <f>DST!E256</f>
        <v>0.270833333333331</v>
      </c>
      <c r="F256" s="3">
        <f>DST!F256</f>
        <v>0.95833333333332</v>
      </c>
      <c r="G256" s="4">
        <f t="shared" si="11"/>
        <v>0.45694444444444665</v>
      </c>
      <c r="H256" s="4">
        <f t="shared" si="10"/>
        <v>0.08124999999999777</v>
      </c>
      <c r="I256" s="5"/>
    </row>
    <row r="257" spans="1:9" ht="12.75">
      <c r="A257" s="2">
        <v>38242</v>
      </c>
      <c r="B257" s="3">
        <f>(DST!B257)-0.0416666666666667*2</f>
        <v>0.19097222222222213</v>
      </c>
      <c r="C257" s="3">
        <f>(DST!C257)-0.0416666666666667*2</f>
        <v>0.7263888888888889</v>
      </c>
      <c r="D257" s="4">
        <f t="shared" si="9"/>
        <v>0.5354166666666668</v>
      </c>
      <c r="E257" s="3">
        <f>DST!E257</f>
        <v>0.270833333333331</v>
      </c>
      <c r="F257" s="3">
        <f>DST!F257</f>
        <v>0.95833333333332</v>
      </c>
      <c r="G257" s="4">
        <f t="shared" si="11"/>
        <v>0.4555555555555579</v>
      </c>
      <c r="H257" s="4">
        <f t="shared" si="10"/>
        <v>0.07986111111110888</v>
      </c>
      <c r="I257" s="5"/>
    </row>
    <row r="258" spans="1:9" ht="12.75">
      <c r="A258" s="2">
        <v>38243</v>
      </c>
      <c r="B258" s="3">
        <f>(DST!B258)-0.0416666666666667*2</f>
        <v>0.19166666666666662</v>
      </c>
      <c r="C258" s="3">
        <f>(DST!C258)-0.0416666666666667*2</f>
        <v>0.7243055555555555</v>
      </c>
      <c r="D258" s="4">
        <f aca="true" t="shared" si="12" ref="D258:D321">(C258-B258)</f>
        <v>0.5326388888888889</v>
      </c>
      <c r="E258" s="3">
        <f>DST!E258</f>
        <v>0.270833333333331</v>
      </c>
      <c r="F258" s="3">
        <f>DST!F258</f>
        <v>0.95833333333332</v>
      </c>
      <c r="G258" s="4">
        <f t="shared" si="11"/>
        <v>0.45347222222222455</v>
      </c>
      <c r="H258" s="4">
        <f aca="true" t="shared" si="13" ref="H258:H321">D258-G258</f>
        <v>0.07916666666666433</v>
      </c>
      <c r="I258" s="5"/>
    </row>
    <row r="259" spans="1:9" ht="12.75">
      <c r="A259" s="2">
        <v>38244</v>
      </c>
      <c r="B259" s="3">
        <f>(DST!B259)-0.0416666666666667*2</f>
        <v>0.19305555555555545</v>
      </c>
      <c r="C259" s="3">
        <f>(DST!C259)-0.0416666666666667*2</f>
        <v>0.7229166666666667</v>
      </c>
      <c r="D259" s="4">
        <f t="shared" si="12"/>
        <v>0.5298611111111112</v>
      </c>
      <c r="E259" s="3">
        <f>DST!E259</f>
        <v>0.270833333333331</v>
      </c>
      <c r="F259" s="3">
        <f>DST!F259</f>
        <v>0.95833333333332</v>
      </c>
      <c r="G259" s="4">
        <f aca="true" t="shared" si="14" ref="G259:G322">IF(E259&lt;B259,IF(F259&lt;B259,IF(F259&lt;E259,D259,0),IF(F259&lt;C259,F259-B259,D259)),IF(E259&lt;C259,IF(F259&lt;B259,C259-E259,IF(F259&lt;C259,IF(F259&lt;E259,F259-B259+C259-E259,F259-E259),C259-E259)),IF(F259&lt;B259,0,IF(F259&lt;C259,F259-B259,IF(F259&lt;E259,D259,0)))))</f>
        <v>0.45208333333333567</v>
      </c>
      <c r="H259" s="4">
        <f t="shared" si="13"/>
        <v>0.07777777777777556</v>
      </c>
      <c r="I259" s="5"/>
    </row>
    <row r="260" spans="1:9" ht="12.75">
      <c r="A260" s="2">
        <v>38245</v>
      </c>
      <c r="B260" s="3">
        <f>(DST!B260)-0.0416666666666667*2</f>
        <v>0.1944444444444444</v>
      </c>
      <c r="C260" s="3">
        <f>(DST!C260)-0.0416666666666667*2</f>
        <v>0.7208333333333333</v>
      </c>
      <c r="D260" s="4">
        <f t="shared" si="12"/>
        <v>0.5263888888888889</v>
      </c>
      <c r="E260" s="3">
        <f>DST!E260</f>
        <v>0.270833333333331</v>
      </c>
      <c r="F260" s="3">
        <f>DST!F260</f>
        <v>0.95833333333332</v>
      </c>
      <c r="G260" s="4">
        <f t="shared" si="14"/>
        <v>0.45000000000000234</v>
      </c>
      <c r="H260" s="4">
        <f t="shared" si="13"/>
        <v>0.07638888888888656</v>
      </c>
      <c r="I260" s="5"/>
    </row>
    <row r="261" spans="1:9" ht="12.75">
      <c r="A261" s="2">
        <v>38246</v>
      </c>
      <c r="B261" s="3">
        <f>(DST!B261)-0.0416666666666667*2</f>
        <v>0.19513888888888883</v>
      </c>
      <c r="C261" s="3">
        <f>(DST!C261)-0.0416666666666667*2</f>
        <v>0.7194444444444443</v>
      </c>
      <c r="D261" s="4">
        <f t="shared" si="12"/>
        <v>0.5243055555555555</v>
      </c>
      <c r="E261" s="3">
        <f>DST!E261</f>
        <v>0.270833333333331</v>
      </c>
      <c r="F261" s="3">
        <f>DST!F261</f>
        <v>0.95833333333332</v>
      </c>
      <c r="G261" s="4">
        <f t="shared" si="14"/>
        <v>0.44861111111111335</v>
      </c>
      <c r="H261" s="4">
        <f t="shared" si="13"/>
        <v>0.07569444444444212</v>
      </c>
      <c r="I261" s="5"/>
    </row>
    <row r="262" spans="1:9" ht="12.75">
      <c r="A262" s="2">
        <v>38247</v>
      </c>
      <c r="B262" s="3">
        <f>(DST!B262)-0.0416666666666667*2</f>
        <v>0.19652777777777772</v>
      </c>
      <c r="C262" s="3">
        <f>(DST!C262)-0.0416666666666667*2</f>
        <v>0.7180555555555556</v>
      </c>
      <c r="D262" s="4">
        <f t="shared" si="12"/>
        <v>0.5215277777777778</v>
      </c>
      <c r="E262" s="3">
        <f>DST!E262</f>
        <v>0.270833333333331</v>
      </c>
      <c r="F262" s="3">
        <f>DST!F262</f>
        <v>0.95833333333332</v>
      </c>
      <c r="G262" s="4">
        <f t="shared" si="14"/>
        <v>0.4472222222222246</v>
      </c>
      <c r="H262" s="4">
        <f t="shared" si="13"/>
        <v>0.07430555555555324</v>
      </c>
      <c r="I262" s="5"/>
    </row>
    <row r="263" spans="1:9" ht="12.75">
      <c r="A263" s="2">
        <v>38248</v>
      </c>
      <c r="B263" s="3">
        <f>(DST!B263)-0.0416666666666667*2</f>
        <v>0.1979166666666666</v>
      </c>
      <c r="C263" s="3">
        <f>(DST!C263)-0.0416666666666667*2</f>
        <v>0.7159722222222222</v>
      </c>
      <c r="D263" s="4">
        <f t="shared" si="12"/>
        <v>0.5180555555555556</v>
      </c>
      <c r="E263" s="3">
        <f>DST!E263</f>
        <v>0.270833333333331</v>
      </c>
      <c r="F263" s="3">
        <f>DST!F263</f>
        <v>0.95833333333332</v>
      </c>
      <c r="G263" s="4">
        <f t="shared" si="14"/>
        <v>0.44513888888889125</v>
      </c>
      <c r="H263" s="4">
        <f t="shared" si="13"/>
        <v>0.07291666666666435</v>
      </c>
      <c r="I263" s="5"/>
    </row>
    <row r="264" spans="1:9" ht="12.75">
      <c r="A264" s="2">
        <v>38249</v>
      </c>
      <c r="B264" s="3">
        <f>(DST!B264)-0.0416666666666667*2</f>
        <v>0.19861111111111104</v>
      </c>
      <c r="C264" s="3">
        <f>(DST!C264)-0.0416666666666667*2</f>
        <v>0.7145833333333332</v>
      </c>
      <c r="D264" s="4">
        <f t="shared" si="12"/>
        <v>0.5159722222222222</v>
      </c>
      <c r="E264" s="3">
        <f>DST!E264</f>
        <v>0.270833333333331</v>
      </c>
      <c r="F264" s="3">
        <f>DST!F264</f>
        <v>0.95833333333332</v>
      </c>
      <c r="G264" s="4">
        <f t="shared" si="14"/>
        <v>0.44375000000000225</v>
      </c>
      <c r="H264" s="4">
        <f t="shared" si="13"/>
        <v>0.07222222222221991</v>
      </c>
      <c r="I264" s="5"/>
    </row>
    <row r="265" spans="1:9" ht="12.75">
      <c r="A265" s="2">
        <v>38250</v>
      </c>
      <c r="B265" s="3">
        <f>(DST!B265)-0.0416666666666667*2</f>
        <v>0.19999999999999993</v>
      </c>
      <c r="C265" s="3">
        <f>(DST!C265)-0.0416666666666667*2</f>
        <v>0.7125</v>
      </c>
      <c r="D265" s="4">
        <f t="shared" si="12"/>
        <v>0.5125000000000001</v>
      </c>
      <c r="E265" s="3">
        <f>DST!E265</f>
        <v>0.270833333333331</v>
      </c>
      <c r="F265" s="3">
        <f>DST!F265</f>
        <v>0.95833333333332</v>
      </c>
      <c r="G265" s="4">
        <f t="shared" si="14"/>
        <v>0.44166666666666904</v>
      </c>
      <c r="H265" s="4">
        <f t="shared" si="13"/>
        <v>0.07083333333333103</v>
      </c>
      <c r="I265" s="5"/>
    </row>
    <row r="266" spans="1:9" ht="12.75">
      <c r="A266" s="2">
        <v>38251</v>
      </c>
      <c r="B266" s="3">
        <f>(DST!B266)-0.0416666666666667*2</f>
        <v>0.2013888888888888</v>
      </c>
      <c r="C266" s="3">
        <f>(DST!C266)-0.0416666666666667*2</f>
        <v>0.711111111111111</v>
      </c>
      <c r="D266" s="4">
        <f t="shared" si="12"/>
        <v>0.5097222222222222</v>
      </c>
      <c r="E266" s="3">
        <f>DST!E266</f>
        <v>0.270833333333331</v>
      </c>
      <c r="F266" s="3">
        <f>DST!F266</f>
        <v>0.95833333333332</v>
      </c>
      <c r="G266" s="4">
        <f t="shared" si="14"/>
        <v>0.44027777777778004</v>
      </c>
      <c r="H266" s="4">
        <f t="shared" si="13"/>
        <v>0.06944444444444214</v>
      </c>
      <c r="I266" s="5"/>
    </row>
    <row r="267" spans="1:9" ht="12.75">
      <c r="A267" s="2">
        <v>38252</v>
      </c>
      <c r="B267" s="3">
        <f>(DST!B267)-0.0416666666666667*2</f>
        <v>0.20208333333333325</v>
      </c>
      <c r="C267" s="3">
        <f>(DST!C267)-0.0416666666666667*2</f>
        <v>0.7097222222222223</v>
      </c>
      <c r="D267" s="4">
        <f t="shared" si="12"/>
        <v>0.507638888888889</v>
      </c>
      <c r="E267" s="3">
        <f>DST!E267</f>
        <v>0.270833333333331</v>
      </c>
      <c r="F267" s="3">
        <f>DST!F267</f>
        <v>0.95833333333332</v>
      </c>
      <c r="G267" s="4">
        <f t="shared" si="14"/>
        <v>0.43888888888889127</v>
      </c>
      <c r="H267" s="4">
        <f t="shared" si="13"/>
        <v>0.0687499999999977</v>
      </c>
      <c r="I267" s="5"/>
    </row>
    <row r="268" spans="1:9" ht="12.75">
      <c r="A268" s="2">
        <v>38253</v>
      </c>
      <c r="B268" s="3">
        <f>(DST!B268)-0.0416666666666667*2</f>
        <v>0.20347222222222214</v>
      </c>
      <c r="C268" s="3">
        <f>(DST!C268)-0.0416666666666667*2</f>
        <v>0.7076388888888889</v>
      </c>
      <c r="D268" s="4">
        <f t="shared" si="12"/>
        <v>0.5041666666666668</v>
      </c>
      <c r="E268" s="3">
        <f>DST!E268</f>
        <v>0.270833333333331</v>
      </c>
      <c r="F268" s="3">
        <f>DST!F268</f>
        <v>0.95833333333332</v>
      </c>
      <c r="G268" s="4">
        <f t="shared" si="14"/>
        <v>0.43680555555555795</v>
      </c>
      <c r="H268" s="4">
        <f t="shared" si="13"/>
        <v>0.06736111111110882</v>
      </c>
      <c r="I268" s="5"/>
    </row>
    <row r="269" spans="1:9" ht="12.75">
      <c r="A269" s="2">
        <v>38254</v>
      </c>
      <c r="B269" s="3">
        <f>(DST!B269)-0.0416666666666667*2</f>
        <v>0.20486111111111108</v>
      </c>
      <c r="C269" s="3">
        <f>(DST!C269)-0.0416666666666667*2</f>
        <v>0.7062499999999999</v>
      </c>
      <c r="D269" s="4">
        <f t="shared" si="12"/>
        <v>0.5013888888888889</v>
      </c>
      <c r="E269" s="3">
        <f>DST!E269</f>
        <v>0.270833333333331</v>
      </c>
      <c r="F269" s="3">
        <f>DST!F269</f>
        <v>0.95833333333332</v>
      </c>
      <c r="G269" s="4">
        <f t="shared" si="14"/>
        <v>0.43541666666666895</v>
      </c>
      <c r="H269" s="4">
        <f t="shared" si="13"/>
        <v>0.06597222222221993</v>
      </c>
      <c r="I269" s="5"/>
    </row>
    <row r="270" spans="1:9" ht="12.75">
      <c r="A270" s="2">
        <v>38255</v>
      </c>
      <c r="B270" s="3">
        <f>(DST!B270)-0.0416666666666667*2</f>
        <v>0.20555555555555552</v>
      </c>
      <c r="C270" s="3">
        <f>(DST!C270)-0.0416666666666667*2</f>
        <v>0.7041666666666666</v>
      </c>
      <c r="D270" s="4">
        <f t="shared" si="12"/>
        <v>0.4986111111111111</v>
      </c>
      <c r="E270" s="3">
        <f>DST!E270</f>
        <v>0.270833333333331</v>
      </c>
      <c r="F270" s="3">
        <f>DST!F270</f>
        <v>0.95833333333332</v>
      </c>
      <c r="G270" s="4">
        <f t="shared" si="14"/>
        <v>0.4333333333333356</v>
      </c>
      <c r="H270" s="4">
        <f t="shared" si="13"/>
        <v>0.06527777777777549</v>
      </c>
      <c r="I270" s="5"/>
    </row>
    <row r="271" spans="1:9" ht="12.75">
      <c r="A271" s="2">
        <v>38256</v>
      </c>
      <c r="B271" s="3">
        <f>(DST!B271)-0.0416666666666667*2</f>
        <v>0.2069444444444444</v>
      </c>
      <c r="C271" s="3">
        <f>(DST!C271)-0.0416666666666667*2</f>
        <v>0.7027777777777777</v>
      </c>
      <c r="D271" s="4">
        <f t="shared" si="12"/>
        <v>0.49583333333333335</v>
      </c>
      <c r="E271" s="3">
        <f>DST!E271</f>
        <v>0.270833333333331</v>
      </c>
      <c r="F271" s="3">
        <f>DST!F271</f>
        <v>0.95833333333332</v>
      </c>
      <c r="G271" s="4">
        <f t="shared" si="14"/>
        <v>0.43194444444444674</v>
      </c>
      <c r="H271" s="4">
        <f t="shared" si="13"/>
        <v>0.06388888888888661</v>
      </c>
      <c r="I271" s="5"/>
    </row>
    <row r="272" spans="1:9" ht="12.75">
      <c r="A272" s="2">
        <v>38257</v>
      </c>
      <c r="B272" s="3">
        <f>(DST!B272)-0.0416666666666667*2</f>
        <v>0.2083333333333333</v>
      </c>
      <c r="C272" s="3">
        <f>(DST!C272)-0.0416666666666667*2</f>
        <v>0.7013888888888888</v>
      </c>
      <c r="D272" s="4">
        <f t="shared" si="12"/>
        <v>0.4930555555555556</v>
      </c>
      <c r="E272" s="3">
        <f>DST!E272</f>
        <v>0.270833333333331</v>
      </c>
      <c r="F272" s="3">
        <f>DST!F272</f>
        <v>0.95833333333332</v>
      </c>
      <c r="G272" s="4">
        <f t="shared" si="14"/>
        <v>0.43055555555555786</v>
      </c>
      <c r="H272" s="4">
        <f t="shared" si="13"/>
        <v>0.062499999999997724</v>
      </c>
      <c r="I272" s="5"/>
    </row>
    <row r="273" spans="1:9" ht="12.75">
      <c r="A273" s="2">
        <v>38258</v>
      </c>
      <c r="B273" s="3">
        <f>(DST!B273)-0.0416666666666667*2</f>
        <v>0.20972222222222217</v>
      </c>
      <c r="C273" s="3">
        <f>(DST!C273)-0.0416666666666667*2</f>
        <v>0.6993055555555556</v>
      </c>
      <c r="D273" s="4">
        <f t="shared" si="12"/>
        <v>0.4895833333333335</v>
      </c>
      <c r="E273" s="3">
        <f>DST!E273</f>
        <v>0.270833333333331</v>
      </c>
      <c r="F273" s="3">
        <f>DST!F273</f>
        <v>0.95833333333332</v>
      </c>
      <c r="G273" s="4">
        <f t="shared" si="14"/>
        <v>0.42847222222222464</v>
      </c>
      <c r="H273" s="4">
        <f t="shared" si="13"/>
        <v>0.06111111111110884</v>
      </c>
      <c r="I273" s="5"/>
    </row>
    <row r="274" spans="1:9" ht="12.75">
      <c r="A274" s="2">
        <v>38259</v>
      </c>
      <c r="B274" s="3">
        <f>(DST!B274)-0.0416666666666667*2</f>
        <v>0.2104166666666666</v>
      </c>
      <c r="C274" s="3">
        <f>(DST!C274)-0.0416666666666667*2</f>
        <v>0.6979166666666666</v>
      </c>
      <c r="D274" s="4">
        <f t="shared" si="12"/>
        <v>0.48750000000000004</v>
      </c>
      <c r="E274" s="3">
        <f>DST!E274</f>
        <v>0.270833333333331</v>
      </c>
      <c r="F274" s="3">
        <f>DST!F274</f>
        <v>0.95833333333332</v>
      </c>
      <c r="G274" s="4">
        <f t="shared" si="14"/>
        <v>0.42708333333333565</v>
      </c>
      <c r="H274" s="4">
        <f t="shared" si="13"/>
        <v>0.0604166666666644</v>
      </c>
      <c r="I274" s="5"/>
    </row>
    <row r="275" spans="1:9" ht="12.75">
      <c r="A275" s="2">
        <v>38260</v>
      </c>
      <c r="B275" s="3">
        <f>(DST!B275)-0.0416666666666667*2</f>
        <v>0.2118055555555555</v>
      </c>
      <c r="C275" s="3">
        <f>(DST!C275)-0.0416666666666667*2</f>
        <v>0.6965277777777776</v>
      </c>
      <c r="D275" s="4">
        <f t="shared" si="12"/>
        <v>0.48472222222222217</v>
      </c>
      <c r="E275" s="3">
        <f>DST!E275</f>
        <v>0.270833333333331</v>
      </c>
      <c r="F275" s="3">
        <f>DST!F275</f>
        <v>0.95833333333332</v>
      </c>
      <c r="G275" s="4">
        <f t="shared" si="14"/>
        <v>0.42569444444444665</v>
      </c>
      <c r="H275" s="4">
        <f t="shared" si="13"/>
        <v>0.059027777777775514</v>
      </c>
      <c r="I275" s="8"/>
    </row>
    <row r="276" spans="1:9" ht="12.75">
      <c r="A276" s="2">
        <v>38261</v>
      </c>
      <c r="B276" s="3">
        <f>(DST!B276)-0.0416666666666667*2</f>
        <v>0.21319444444444438</v>
      </c>
      <c r="C276" s="3">
        <f>(DST!C276)-0.0416666666666667*2</f>
        <v>0.6944444444444444</v>
      </c>
      <c r="D276" s="4">
        <f t="shared" si="12"/>
        <v>0.48125000000000007</v>
      </c>
      <c r="E276" s="3">
        <f>DST!E276</f>
        <v>0.270833333333331</v>
      </c>
      <c r="F276" s="3">
        <f>DST!F276</f>
        <v>0.95833333333332</v>
      </c>
      <c r="G276" s="4">
        <f t="shared" si="14"/>
        <v>0.42361111111111344</v>
      </c>
      <c r="H276" s="4">
        <f t="shared" si="13"/>
        <v>0.05763888888888663</v>
      </c>
      <c r="I276" s="5"/>
    </row>
    <row r="277" spans="1:9" ht="12.75">
      <c r="A277" s="2">
        <v>38262</v>
      </c>
      <c r="B277" s="3">
        <f>(DST!B277)-0.0416666666666667*2</f>
        <v>0.21388888888888882</v>
      </c>
      <c r="C277" s="3">
        <f>(DST!C277)-0.0416666666666667*2</f>
        <v>0.6930555555555555</v>
      </c>
      <c r="D277" s="4">
        <f t="shared" si="12"/>
        <v>0.47916666666666674</v>
      </c>
      <c r="E277" s="3">
        <f>DST!E277</f>
        <v>0.270833333333331</v>
      </c>
      <c r="F277" s="3">
        <f>DST!F277</f>
        <v>0.95833333333332</v>
      </c>
      <c r="G277" s="4">
        <f t="shared" si="14"/>
        <v>0.42222222222222455</v>
      </c>
      <c r="H277" s="4">
        <f t="shared" si="13"/>
        <v>0.05694444444444219</v>
      </c>
      <c r="I277" s="5"/>
    </row>
    <row r="278" spans="1:9" ht="12.75">
      <c r="A278" s="2">
        <v>38263</v>
      </c>
      <c r="B278" s="3">
        <f>(DST!B278)-0.0416666666666667*2</f>
        <v>0.2152777777777777</v>
      </c>
      <c r="C278" s="3">
        <f>(DST!C278)-0.0416666666666667*2</f>
        <v>0.6916666666666667</v>
      </c>
      <c r="D278" s="4">
        <f t="shared" si="12"/>
        <v>0.476388888888889</v>
      </c>
      <c r="E278" s="3">
        <f>DST!E278</f>
        <v>0.270833333333331</v>
      </c>
      <c r="F278" s="3">
        <f>DST!F278</f>
        <v>0.95833333333332</v>
      </c>
      <c r="G278" s="4">
        <f t="shared" si="14"/>
        <v>0.42083333333333567</v>
      </c>
      <c r="H278" s="4">
        <f t="shared" si="13"/>
        <v>0.055555555555553304</v>
      </c>
      <c r="I278" s="5"/>
    </row>
    <row r="279" spans="1:9" ht="12.75">
      <c r="A279" s="2">
        <v>38264</v>
      </c>
      <c r="B279" s="3">
        <f>(DST!B279)-0.0416666666666667*2</f>
        <v>0.2166666666666666</v>
      </c>
      <c r="C279" s="3">
        <f>(DST!C279)-0.0416666666666667*2</f>
        <v>0.6895833333333333</v>
      </c>
      <c r="D279" s="4">
        <f t="shared" si="12"/>
        <v>0.47291666666666676</v>
      </c>
      <c r="E279" s="3">
        <f>DST!E279</f>
        <v>0.270833333333331</v>
      </c>
      <c r="F279" s="3">
        <f>DST!F279</f>
        <v>0.95833333333332</v>
      </c>
      <c r="G279" s="4">
        <f t="shared" si="14"/>
        <v>0.41875000000000234</v>
      </c>
      <c r="H279" s="4">
        <f t="shared" si="13"/>
        <v>0.05416666666666442</v>
      </c>
      <c r="I279" s="5"/>
    </row>
    <row r="280" spans="1:9" ht="12.75">
      <c r="A280" s="2">
        <v>38265</v>
      </c>
      <c r="B280" s="3">
        <f>(DST!B280)-0.0416666666666667*2</f>
        <v>0.21805555555555547</v>
      </c>
      <c r="C280" s="3">
        <f>(DST!C280)-0.0416666666666667*2</f>
        <v>0.6881944444444443</v>
      </c>
      <c r="D280" s="4">
        <f t="shared" si="12"/>
        <v>0.4701388888888889</v>
      </c>
      <c r="E280" s="3">
        <f>DST!E280</f>
        <v>0.270833333333331</v>
      </c>
      <c r="F280" s="3">
        <f>DST!F280</f>
        <v>0.95833333333332</v>
      </c>
      <c r="G280" s="4">
        <f t="shared" si="14"/>
        <v>0.41736111111111335</v>
      </c>
      <c r="H280" s="4">
        <f t="shared" si="13"/>
        <v>0.052777777777775536</v>
      </c>
      <c r="I280" s="5"/>
    </row>
    <row r="281" spans="1:9" ht="12.75">
      <c r="A281" s="2">
        <v>38266</v>
      </c>
      <c r="B281" s="3">
        <f>(DST!B281)-0.0416666666666667*2</f>
        <v>0.21874999999999992</v>
      </c>
      <c r="C281" s="3">
        <f>(DST!C281)-0.0416666666666667*2</f>
        <v>0.6868055555555556</v>
      </c>
      <c r="D281" s="4">
        <f t="shared" si="12"/>
        <v>0.46805555555555567</v>
      </c>
      <c r="E281" s="3">
        <f>DST!E281</f>
        <v>0.270833333333331</v>
      </c>
      <c r="F281" s="3">
        <f>DST!F281</f>
        <v>0.95833333333332</v>
      </c>
      <c r="G281" s="4">
        <f t="shared" si="14"/>
        <v>0.4159722222222246</v>
      </c>
      <c r="H281" s="4">
        <f t="shared" si="13"/>
        <v>0.052083333333331094</v>
      </c>
      <c r="I281" s="5"/>
    </row>
    <row r="282" spans="1:9" ht="12.75">
      <c r="A282" s="2">
        <v>38267</v>
      </c>
      <c r="B282" s="3">
        <f>(DST!B282)-0.0416666666666667*2</f>
        <v>0.2201388888888888</v>
      </c>
      <c r="C282" s="3">
        <f>(DST!C282)-0.0416666666666667*2</f>
        <v>0.6847222222222222</v>
      </c>
      <c r="D282" s="4">
        <f t="shared" si="12"/>
        <v>0.46458333333333346</v>
      </c>
      <c r="E282" s="3">
        <f>DST!E282</f>
        <v>0.270833333333331</v>
      </c>
      <c r="F282" s="3">
        <f>DST!F282</f>
        <v>0.95833333333332</v>
      </c>
      <c r="G282" s="4">
        <f t="shared" si="14"/>
        <v>0.41388888888889125</v>
      </c>
      <c r="H282" s="4">
        <f t="shared" si="13"/>
        <v>0.05069444444444221</v>
      </c>
      <c r="I282" s="5"/>
    </row>
    <row r="283" spans="1:9" ht="12.75">
      <c r="A283" s="2">
        <v>38268</v>
      </c>
      <c r="B283" s="3">
        <f>(DST!B283)-0.0416666666666667*2</f>
        <v>0.22152777777777768</v>
      </c>
      <c r="C283" s="3">
        <f>(DST!C283)-0.0416666666666667*2</f>
        <v>0.6833333333333332</v>
      </c>
      <c r="D283" s="4">
        <f t="shared" si="12"/>
        <v>0.4618055555555556</v>
      </c>
      <c r="E283" s="3">
        <f>DST!E283</f>
        <v>0.270833333333331</v>
      </c>
      <c r="F283" s="3">
        <f>DST!F283</f>
        <v>0.95833333333332</v>
      </c>
      <c r="G283" s="4">
        <f t="shared" si="14"/>
        <v>0.41250000000000225</v>
      </c>
      <c r="H283" s="4">
        <f t="shared" si="13"/>
        <v>0.049305555555553326</v>
      </c>
      <c r="I283" s="5"/>
    </row>
    <row r="284" spans="1:9" ht="12.75">
      <c r="A284" s="2">
        <v>38269</v>
      </c>
      <c r="B284" s="3">
        <f>(DST!B284)-0.0416666666666667*2</f>
        <v>0.22291666666666662</v>
      </c>
      <c r="C284" s="3">
        <f>(DST!C284)-0.0416666666666667*2</f>
        <v>0.6819444444444445</v>
      </c>
      <c r="D284" s="4">
        <f t="shared" si="12"/>
        <v>0.4590277777777778</v>
      </c>
      <c r="E284" s="3">
        <f>DST!E284</f>
        <v>0.270833333333331</v>
      </c>
      <c r="F284" s="3">
        <f>DST!F284</f>
        <v>0.95833333333332</v>
      </c>
      <c r="G284" s="4">
        <f t="shared" si="14"/>
        <v>0.4111111111111135</v>
      </c>
      <c r="H284" s="4">
        <f t="shared" si="13"/>
        <v>0.04791666666666433</v>
      </c>
      <c r="I284" s="5"/>
    </row>
    <row r="285" spans="1:9" ht="12.75">
      <c r="A285" s="2">
        <v>38270</v>
      </c>
      <c r="B285" s="3">
        <f>(DST!B285)-0.0416666666666667*2</f>
        <v>0.223611111111111</v>
      </c>
      <c r="C285" s="3">
        <f>(DST!C285)-0.0416666666666667*2</f>
        <v>0.679861111111111</v>
      </c>
      <c r="D285" s="4">
        <f t="shared" si="12"/>
        <v>0.45625000000000004</v>
      </c>
      <c r="E285" s="3">
        <f>DST!E285</f>
        <v>0.270833333333331</v>
      </c>
      <c r="F285" s="3">
        <f>DST!F285</f>
        <v>0.95833333333332</v>
      </c>
      <c r="G285" s="4">
        <f t="shared" si="14"/>
        <v>0.40902777777778004</v>
      </c>
      <c r="H285" s="4">
        <f t="shared" si="13"/>
        <v>0.04722222222222</v>
      </c>
      <c r="I285" s="5"/>
    </row>
    <row r="286" spans="1:9" ht="12.75">
      <c r="A286" s="2">
        <v>38271</v>
      </c>
      <c r="B286" s="3">
        <f>(DST!B286)-0.0416666666666667*2</f>
        <v>0.22499999999999995</v>
      </c>
      <c r="C286" s="3">
        <f>(DST!C286)-0.0416666666666667*2</f>
        <v>0.6784722222222223</v>
      </c>
      <c r="D286" s="4">
        <f t="shared" si="12"/>
        <v>0.4534722222222223</v>
      </c>
      <c r="E286" s="3">
        <f>DST!E286</f>
        <v>0.270833333333331</v>
      </c>
      <c r="F286" s="3">
        <f>DST!F286</f>
        <v>0.95833333333332</v>
      </c>
      <c r="G286" s="4">
        <f t="shared" si="14"/>
        <v>0.40763888888889127</v>
      </c>
      <c r="H286" s="4">
        <f t="shared" si="13"/>
        <v>0.045833333333331006</v>
      </c>
      <c r="I286" s="5"/>
    </row>
    <row r="287" spans="1:9" ht="12.75">
      <c r="A287" s="2">
        <v>38272</v>
      </c>
      <c r="B287" s="3">
        <f>(DST!B287)-0.0416666666666667*2</f>
        <v>0.22638888888888883</v>
      </c>
      <c r="C287" s="3">
        <f>(DST!C287)-0.0416666666666667*2</f>
        <v>0.6770833333333333</v>
      </c>
      <c r="D287" s="4">
        <f t="shared" si="12"/>
        <v>0.4506944444444444</v>
      </c>
      <c r="E287" s="3">
        <f>DST!E287</f>
        <v>0.270833333333331</v>
      </c>
      <c r="F287" s="3">
        <f>DST!F287</f>
        <v>0.95833333333332</v>
      </c>
      <c r="G287" s="4">
        <f t="shared" si="14"/>
        <v>0.4062500000000023</v>
      </c>
      <c r="H287" s="4">
        <f t="shared" si="13"/>
        <v>0.04444444444444212</v>
      </c>
      <c r="I287" s="5"/>
    </row>
    <row r="288" spans="1:9" ht="12.75">
      <c r="A288" s="2">
        <v>38273</v>
      </c>
      <c r="B288" s="3">
        <f>(DST!B288)-0.0416666666666667*2</f>
        <v>0.22777777777777772</v>
      </c>
      <c r="C288" s="3">
        <f>(DST!C288)-0.0416666666666667*2</f>
        <v>0.6756944444444444</v>
      </c>
      <c r="D288" s="4">
        <f t="shared" si="12"/>
        <v>0.44791666666666663</v>
      </c>
      <c r="E288" s="3">
        <f>DST!E288</f>
        <v>0.270833333333331</v>
      </c>
      <c r="F288" s="3">
        <f>DST!F288</f>
        <v>0.95833333333332</v>
      </c>
      <c r="G288" s="4">
        <f t="shared" si="14"/>
        <v>0.4048611111111134</v>
      </c>
      <c r="H288" s="4">
        <f t="shared" si="13"/>
        <v>0.04305555555555324</v>
      </c>
      <c r="I288" s="5"/>
    </row>
    <row r="289" spans="1:9" ht="12.75">
      <c r="A289" s="2">
        <v>38274</v>
      </c>
      <c r="B289" s="3">
        <f>(DST!B289)-0.0416666666666667*2</f>
        <v>0.22847222222222216</v>
      </c>
      <c r="C289" s="3">
        <f>(DST!C289)-0.0416666666666667*2</f>
        <v>0.6736111111111112</v>
      </c>
      <c r="D289" s="4">
        <f t="shared" si="12"/>
        <v>0.445138888888889</v>
      </c>
      <c r="E289" s="3">
        <f>DST!E289</f>
        <v>0.270833333333331</v>
      </c>
      <c r="F289" s="3">
        <f>DST!F289</f>
        <v>0.95833333333332</v>
      </c>
      <c r="G289" s="4">
        <f t="shared" si="14"/>
        <v>0.4027777777777802</v>
      </c>
      <c r="H289" s="4">
        <f t="shared" si="13"/>
        <v>0.042361111111108796</v>
      </c>
      <c r="I289" s="5"/>
    </row>
    <row r="290" spans="1:9" ht="12.75">
      <c r="A290" s="2">
        <v>38275</v>
      </c>
      <c r="B290" s="3">
        <f>(DST!B290)-0.0416666666666667*2</f>
        <v>0.22986111111111104</v>
      </c>
      <c r="C290" s="3">
        <f>(DST!C290)-0.0416666666666667*2</f>
        <v>0.6722222222222222</v>
      </c>
      <c r="D290" s="4">
        <f t="shared" si="12"/>
        <v>0.4423611111111111</v>
      </c>
      <c r="E290" s="3">
        <f>DST!E290</f>
        <v>0.270833333333331</v>
      </c>
      <c r="F290" s="3">
        <f>DST!F290</f>
        <v>0.95833333333332</v>
      </c>
      <c r="G290" s="4">
        <f t="shared" si="14"/>
        <v>0.4013888888888912</v>
      </c>
      <c r="H290" s="4">
        <f t="shared" si="13"/>
        <v>0.04097222222221991</v>
      </c>
      <c r="I290" s="5"/>
    </row>
    <row r="291" spans="1:9" ht="12.75">
      <c r="A291" s="2">
        <v>38276</v>
      </c>
      <c r="B291" s="3">
        <f>(DST!B291)-0.0416666666666667*2</f>
        <v>0.23124999999999993</v>
      </c>
      <c r="C291" s="3">
        <f>(DST!C291)-0.0416666666666667*2</f>
        <v>0.6708333333333334</v>
      </c>
      <c r="D291" s="4">
        <f t="shared" si="12"/>
        <v>0.43958333333333344</v>
      </c>
      <c r="E291" s="3">
        <f>DST!E291</f>
        <v>0.270833333333331</v>
      </c>
      <c r="F291" s="3">
        <f>DST!F291</f>
        <v>0.95833333333332</v>
      </c>
      <c r="G291" s="4">
        <f t="shared" si="14"/>
        <v>0.4000000000000024</v>
      </c>
      <c r="H291" s="4">
        <f t="shared" si="13"/>
        <v>0.03958333333333103</v>
      </c>
      <c r="I291" s="5"/>
    </row>
    <row r="292" spans="1:9" ht="12.75">
      <c r="A292" s="2">
        <v>38277</v>
      </c>
      <c r="B292" s="3">
        <f>(DST!B292)-0.0416666666666667*2</f>
        <v>0.2326388888888888</v>
      </c>
      <c r="C292" s="3">
        <f>(DST!C292)-0.0416666666666667*2</f>
        <v>0.6694444444444444</v>
      </c>
      <c r="D292" s="4">
        <f t="shared" si="12"/>
        <v>0.43680555555555556</v>
      </c>
      <c r="E292" s="3">
        <f>DST!E292</f>
        <v>0.270833333333331</v>
      </c>
      <c r="F292" s="3">
        <f>DST!F292</f>
        <v>0.95833333333332</v>
      </c>
      <c r="G292" s="4">
        <f t="shared" si="14"/>
        <v>0.3986111111111134</v>
      </c>
      <c r="H292" s="4">
        <f t="shared" si="13"/>
        <v>0.038194444444442144</v>
      </c>
      <c r="I292" s="5"/>
    </row>
    <row r="293" spans="1:9" ht="12.75">
      <c r="A293" s="2">
        <v>38278</v>
      </c>
      <c r="B293" s="3">
        <f>(DST!B293)-0.0416666666666667*2</f>
        <v>0.23402777777777775</v>
      </c>
      <c r="C293" s="3">
        <f>(DST!C293)-0.0416666666666667*2</f>
        <v>0.6680555555555556</v>
      </c>
      <c r="D293" s="4">
        <f t="shared" si="12"/>
        <v>0.4340277777777779</v>
      </c>
      <c r="E293" s="3">
        <f>DST!E293</f>
        <v>0.270833333333331</v>
      </c>
      <c r="F293" s="3">
        <f>DST!F293</f>
        <v>0.95833333333332</v>
      </c>
      <c r="G293" s="4">
        <f t="shared" si="14"/>
        <v>0.39722222222222464</v>
      </c>
      <c r="H293" s="4">
        <f t="shared" si="13"/>
        <v>0.03680555555555326</v>
      </c>
      <c r="I293" s="5"/>
    </row>
    <row r="294" spans="1:9" ht="12.75">
      <c r="A294" s="2">
        <v>38279</v>
      </c>
      <c r="B294" s="3">
        <f>(DST!B294)-0.0416666666666667*2</f>
        <v>0.23472222222222214</v>
      </c>
      <c r="C294" s="3">
        <f>(DST!C294)-0.0416666666666667*2</f>
        <v>0.6659722222222222</v>
      </c>
      <c r="D294" s="4">
        <f t="shared" si="12"/>
        <v>0.43125</v>
      </c>
      <c r="E294" s="3">
        <f>DST!E294</f>
        <v>0.270833333333331</v>
      </c>
      <c r="F294" s="3">
        <f>DST!F294</f>
        <v>0.95833333333332</v>
      </c>
      <c r="G294" s="4">
        <f t="shared" si="14"/>
        <v>0.3951388888888912</v>
      </c>
      <c r="H294" s="4">
        <f t="shared" si="13"/>
        <v>0.03611111111110882</v>
      </c>
      <c r="I294" s="5"/>
    </row>
    <row r="295" spans="1:9" ht="12.75">
      <c r="A295" s="2">
        <v>38280</v>
      </c>
      <c r="B295" s="3">
        <f>(DST!B295)-0.0416666666666667*2</f>
        <v>0.23611111111111108</v>
      </c>
      <c r="C295" s="3">
        <f>(DST!C295)-0.0416666666666667*2</f>
        <v>0.6645833333333333</v>
      </c>
      <c r="D295" s="4">
        <f t="shared" si="12"/>
        <v>0.42847222222222225</v>
      </c>
      <c r="E295" s="3">
        <f>DST!E295</f>
        <v>0.270833333333331</v>
      </c>
      <c r="F295" s="3">
        <f>DST!F295</f>
        <v>0.95833333333332</v>
      </c>
      <c r="G295" s="4">
        <f t="shared" si="14"/>
        <v>0.3937500000000023</v>
      </c>
      <c r="H295" s="4">
        <f t="shared" si="13"/>
        <v>0.034722222222219934</v>
      </c>
      <c r="I295" s="5"/>
    </row>
    <row r="296" spans="1:9" ht="12.75">
      <c r="A296" s="2">
        <v>38281</v>
      </c>
      <c r="B296" s="3">
        <f>(DST!B296)-0.0416666666666667*2</f>
        <v>0.23749999999999996</v>
      </c>
      <c r="C296" s="3">
        <f>(DST!C296)-0.0416666666666667*2</f>
        <v>0.6631944444444444</v>
      </c>
      <c r="D296" s="4">
        <f t="shared" si="12"/>
        <v>0.4256944444444445</v>
      </c>
      <c r="E296" s="3">
        <f>DST!E296</f>
        <v>0.270833333333331</v>
      </c>
      <c r="F296" s="3">
        <f>DST!F296</f>
        <v>0.95833333333332</v>
      </c>
      <c r="G296" s="4">
        <f t="shared" si="14"/>
        <v>0.39236111111111344</v>
      </c>
      <c r="H296" s="4">
        <f t="shared" si="13"/>
        <v>0.03333333333333105</v>
      </c>
      <c r="I296" s="5"/>
    </row>
    <row r="297" spans="1:9" ht="12.75">
      <c r="A297" s="2">
        <v>38282</v>
      </c>
      <c r="B297" s="3">
        <f>(DST!B297)-0.0416666666666667*2</f>
        <v>0.23888888888888885</v>
      </c>
      <c r="C297" s="3">
        <f>(DST!C297)-0.0416666666666667*2</f>
        <v>0.6618055555555555</v>
      </c>
      <c r="D297" s="4">
        <f t="shared" si="12"/>
        <v>0.4229166666666667</v>
      </c>
      <c r="E297" s="3">
        <f>DST!E297</f>
        <v>0.270833333333331</v>
      </c>
      <c r="F297" s="3">
        <f>DST!F297</f>
        <v>0.95833333333332</v>
      </c>
      <c r="G297" s="4">
        <f t="shared" si="14"/>
        <v>0.39097222222222455</v>
      </c>
      <c r="H297" s="4">
        <f t="shared" si="13"/>
        <v>0.031944444444442166</v>
      </c>
      <c r="I297" s="5"/>
    </row>
    <row r="298" spans="1:9" ht="12.75">
      <c r="A298" s="2">
        <v>38283</v>
      </c>
      <c r="B298" s="3">
        <f>(DST!B298)-0.0416666666666667*2</f>
        <v>0.24027777777777773</v>
      </c>
      <c r="C298" s="3">
        <f>(DST!C298)-0.0416666666666667*2</f>
        <v>0.6604166666666667</v>
      </c>
      <c r="D298" s="4">
        <f t="shared" si="12"/>
        <v>0.42013888888888895</v>
      </c>
      <c r="E298" s="3">
        <f>DST!E298</f>
        <v>0.270833333333331</v>
      </c>
      <c r="F298" s="3">
        <f>DST!F298</f>
        <v>0.95833333333332</v>
      </c>
      <c r="G298" s="4">
        <f t="shared" si="14"/>
        <v>0.38958333333333567</v>
      </c>
      <c r="H298" s="4">
        <f t="shared" si="13"/>
        <v>0.030555555555553282</v>
      </c>
      <c r="I298" s="5"/>
    </row>
    <row r="299" spans="1:9" ht="12.75">
      <c r="A299" s="2">
        <v>38284</v>
      </c>
      <c r="B299" s="3">
        <f>(DST!B299)-0.0416666666666667*2</f>
        <v>0.24097222222222217</v>
      </c>
      <c r="C299" s="3">
        <f>(DST!C299)-0.0416666666666667*2</f>
        <v>0.6590277777777778</v>
      </c>
      <c r="D299" s="4">
        <f t="shared" si="12"/>
        <v>0.4180555555555556</v>
      </c>
      <c r="E299" s="3">
        <f>DST!E299</f>
        <v>0.270833333333331</v>
      </c>
      <c r="F299" s="3">
        <f>DST!F299</f>
        <v>0.95833333333332</v>
      </c>
      <c r="G299" s="4">
        <f t="shared" si="14"/>
        <v>0.3881944444444468</v>
      </c>
      <c r="H299" s="4">
        <f t="shared" si="13"/>
        <v>0.02986111111110884</v>
      </c>
      <c r="I299" s="5"/>
    </row>
    <row r="300" spans="1:9" ht="12.75">
      <c r="A300" s="2">
        <v>38285</v>
      </c>
      <c r="B300" s="3">
        <f>(DST!B300)-0.0416666666666667*2</f>
        <v>0.24236111111111105</v>
      </c>
      <c r="C300" s="3">
        <f>(DST!C300)-0.0416666666666667*2</f>
        <v>0.6576388888888889</v>
      </c>
      <c r="D300" s="4">
        <f t="shared" si="12"/>
        <v>0.41527777777777786</v>
      </c>
      <c r="E300" s="3">
        <f>DST!E300</f>
        <v>0.270833333333331</v>
      </c>
      <c r="F300" s="3">
        <f>DST!F300</f>
        <v>0.95833333333332</v>
      </c>
      <c r="G300" s="4">
        <f t="shared" si="14"/>
        <v>0.3868055555555579</v>
      </c>
      <c r="H300" s="4">
        <f t="shared" si="13"/>
        <v>0.028472222222219956</v>
      </c>
      <c r="I300" s="5"/>
    </row>
    <row r="301" spans="1:9" ht="12.75">
      <c r="A301" s="2">
        <v>38286</v>
      </c>
      <c r="B301" s="3">
        <f>(DST!B301)-0.0416666666666667*2</f>
        <v>0.24374999999999994</v>
      </c>
      <c r="C301" s="3">
        <f>(DST!C301)-0.0416666666666667*2</f>
        <v>0.65625</v>
      </c>
      <c r="D301" s="4">
        <f t="shared" si="12"/>
        <v>0.4125000000000001</v>
      </c>
      <c r="E301" s="3">
        <f>DST!E301</f>
        <v>0.270833333333331</v>
      </c>
      <c r="F301" s="3">
        <f>DST!F301</f>
        <v>0.95833333333332</v>
      </c>
      <c r="G301" s="4">
        <f t="shared" si="14"/>
        <v>0.385416666666669</v>
      </c>
      <c r="H301" s="4">
        <f t="shared" si="13"/>
        <v>0.027083333333331072</v>
      </c>
      <c r="I301" s="5"/>
    </row>
    <row r="302" spans="1:9" ht="12.75">
      <c r="A302" s="2">
        <v>38287</v>
      </c>
      <c r="B302" s="3">
        <f>DST!B302</f>
        <v>0.28680555555555554</v>
      </c>
      <c r="C302" s="3">
        <f>DST!C302</f>
        <v>0.6965277777777777</v>
      </c>
      <c r="D302" s="4">
        <f t="shared" si="12"/>
        <v>0.4097222222222222</v>
      </c>
      <c r="E302" s="3">
        <f>DST!E302</f>
        <v>0.270833333333331</v>
      </c>
      <c r="F302" s="3">
        <f>DST!F302</f>
        <v>0.95833333333332</v>
      </c>
      <c r="G302" s="4">
        <f t="shared" si="14"/>
        <v>0.4097222222222222</v>
      </c>
      <c r="H302" s="4">
        <f t="shared" si="13"/>
        <v>0</v>
      </c>
      <c r="I302" s="5"/>
    </row>
    <row r="303" spans="1:9" ht="12.75">
      <c r="A303" s="2">
        <v>38288</v>
      </c>
      <c r="B303" s="3">
        <f>DST!B303</f>
        <v>0.2881944444444445</v>
      </c>
      <c r="C303" s="3">
        <f>DST!C303</f>
        <v>0.6951388888888889</v>
      </c>
      <c r="D303" s="4">
        <f t="shared" si="12"/>
        <v>0.4069444444444444</v>
      </c>
      <c r="E303" s="3">
        <f>DST!E303</f>
        <v>0.270833333333331</v>
      </c>
      <c r="F303" s="3">
        <f>DST!F303</f>
        <v>0.95833333333332</v>
      </c>
      <c r="G303" s="4">
        <f t="shared" si="14"/>
        <v>0.4069444444444444</v>
      </c>
      <c r="H303" s="4">
        <f t="shared" si="13"/>
        <v>0</v>
      </c>
      <c r="I303" s="5"/>
    </row>
    <row r="304" spans="1:9" ht="12.75">
      <c r="A304" s="2">
        <v>38289</v>
      </c>
      <c r="B304" s="3">
        <f>DST!B304</f>
        <v>0.28958333333333336</v>
      </c>
      <c r="C304" s="3">
        <f>DST!C304</f>
        <v>0.69375</v>
      </c>
      <c r="D304" s="4">
        <f t="shared" si="12"/>
        <v>0.4041666666666666</v>
      </c>
      <c r="E304" s="3">
        <f>DST!E304</f>
        <v>0.270833333333331</v>
      </c>
      <c r="F304" s="3">
        <f>DST!F304</f>
        <v>0.95833333333332</v>
      </c>
      <c r="G304" s="4">
        <f t="shared" si="14"/>
        <v>0.4041666666666666</v>
      </c>
      <c r="H304" s="4">
        <f t="shared" si="13"/>
        <v>0</v>
      </c>
      <c r="I304" s="5"/>
    </row>
    <row r="305" spans="1:9" ht="12.75">
      <c r="A305" s="2">
        <v>38290</v>
      </c>
      <c r="B305" s="3">
        <f>DST!B305</f>
        <v>0.29097222222222224</v>
      </c>
      <c r="C305" s="3">
        <f>DST!C305</f>
        <v>0.6923611111111111</v>
      </c>
      <c r="D305" s="4">
        <f t="shared" si="12"/>
        <v>0.40138888888888885</v>
      </c>
      <c r="E305" s="3">
        <f>DST!E305</f>
        <v>0.270833333333331</v>
      </c>
      <c r="F305" s="3">
        <f>DST!F305</f>
        <v>0.95833333333332</v>
      </c>
      <c r="G305" s="4">
        <f t="shared" si="14"/>
        <v>0.40138888888888885</v>
      </c>
      <c r="H305" s="4">
        <f t="shared" si="13"/>
        <v>0</v>
      </c>
      <c r="I305" s="5"/>
    </row>
    <row r="306" spans="1:9" ht="12.75">
      <c r="A306" s="2">
        <v>38291</v>
      </c>
      <c r="B306" s="3">
        <f>DST!B306</f>
        <v>0.2916666666666667</v>
      </c>
      <c r="C306" s="3">
        <f>DST!C306</f>
        <v>0.6909722222222222</v>
      </c>
      <c r="D306" s="4">
        <f t="shared" si="12"/>
        <v>0.3993055555555555</v>
      </c>
      <c r="E306" s="3">
        <f>DST!E306</f>
        <v>0.270833333333331</v>
      </c>
      <c r="F306" s="3">
        <f>DST!F306</f>
        <v>0.95833333333332</v>
      </c>
      <c r="G306" s="4">
        <f t="shared" si="14"/>
        <v>0.3993055555555555</v>
      </c>
      <c r="H306" s="4">
        <f t="shared" si="13"/>
        <v>0</v>
      </c>
      <c r="I306" s="8"/>
    </row>
    <row r="307" spans="1:9" ht="12.75">
      <c r="A307" s="2">
        <v>38292</v>
      </c>
      <c r="B307" s="3">
        <f>DST!B307</f>
        <v>0.29305555555555557</v>
      </c>
      <c r="C307" s="3">
        <f>DST!C307</f>
        <v>0.6895833333333333</v>
      </c>
      <c r="D307" s="4">
        <f t="shared" si="12"/>
        <v>0.39652777777777776</v>
      </c>
      <c r="E307" s="3">
        <f>DST!E307</f>
        <v>0.270833333333331</v>
      </c>
      <c r="F307" s="3">
        <f>DST!F307</f>
        <v>0.95833333333332</v>
      </c>
      <c r="G307" s="4">
        <f t="shared" si="14"/>
        <v>0.39652777777777776</v>
      </c>
      <c r="H307" s="4">
        <f t="shared" si="13"/>
        <v>0</v>
      </c>
      <c r="I307" s="5"/>
    </row>
    <row r="308" spans="1:9" ht="12.75">
      <c r="A308" s="2">
        <v>38293</v>
      </c>
      <c r="B308" s="3">
        <f>DST!B308</f>
        <v>0.29444444444444445</v>
      </c>
      <c r="C308" s="3">
        <f>DST!C308</f>
        <v>0.6881944444444444</v>
      </c>
      <c r="D308" s="4">
        <f t="shared" si="12"/>
        <v>0.39375</v>
      </c>
      <c r="E308" s="3">
        <f>DST!E308</f>
        <v>0.270833333333331</v>
      </c>
      <c r="F308" s="3">
        <f>DST!F308</f>
        <v>0.95833333333332</v>
      </c>
      <c r="G308" s="4">
        <f t="shared" si="14"/>
        <v>0.39375</v>
      </c>
      <c r="H308" s="4">
        <f t="shared" si="13"/>
        <v>0</v>
      </c>
      <c r="I308" s="5"/>
    </row>
    <row r="309" spans="1:9" ht="12.75">
      <c r="A309" s="2">
        <v>38294</v>
      </c>
      <c r="B309" s="3">
        <f>DST!B309</f>
        <v>0.29583333333333334</v>
      </c>
      <c r="C309" s="3">
        <f>DST!C309</f>
        <v>0.6868055555555556</v>
      </c>
      <c r="D309" s="4">
        <f t="shared" si="12"/>
        <v>0.3909722222222222</v>
      </c>
      <c r="E309" s="3">
        <f>DST!E309</f>
        <v>0.270833333333331</v>
      </c>
      <c r="F309" s="3">
        <f>DST!F309</f>
        <v>0.95833333333332</v>
      </c>
      <c r="G309" s="4">
        <f t="shared" si="14"/>
        <v>0.3909722222222222</v>
      </c>
      <c r="H309" s="4">
        <f t="shared" si="13"/>
        <v>0</v>
      </c>
      <c r="I309" s="5"/>
    </row>
    <row r="310" spans="1:9" ht="12.75">
      <c r="A310" s="2">
        <v>38295</v>
      </c>
      <c r="B310" s="3">
        <f>DST!B310</f>
        <v>0.2972222222222222</v>
      </c>
      <c r="C310" s="3">
        <f>DST!C310</f>
        <v>0.686111111111111</v>
      </c>
      <c r="D310" s="4">
        <f t="shared" si="12"/>
        <v>0.3888888888888888</v>
      </c>
      <c r="E310" s="3">
        <f>DST!E310</f>
        <v>0.270833333333331</v>
      </c>
      <c r="F310" s="3">
        <f>DST!F310</f>
        <v>0.95833333333332</v>
      </c>
      <c r="G310" s="4">
        <f t="shared" si="14"/>
        <v>0.3888888888888888</v>
      </c>
      <c r="H310" s="4">
        <f t="shared" si="13"/>
        <v>0</v>
      </c>
      <c r="I310" s="5"/>
    </row>
    <row r="311" spans="1:9" ht="12.75">
      <c r="A311" s="2">
        <v>38296</v>
      </c>
      <c r="B311" s="3">
        <f>DST!B311</f>
        <v>0.2986111111111111</v>
      </c>
      <c r="C311" s="3">
        <f>DST!C311</f>
        <v>0.6847222222222222</v>
      </c>
      <c r="D311" s="4">
        <f t="shared" si="12"/>
        <v>0.3861111111111111</v>
      </c>
      <c r="E311" s="3">
        <f>DST!E311</f>
        <v>0.270833333333331</v>
      </c>
      <c r="F311" s="3">
        <f>DST!F311</f>
        <v>0.95833333333332</v>
      </c>
      <c r="G311" s="4">
        <f t="shared" si="14"/>
        <v>0.3861111111111111</v>
      </c>
      <c r="H311" s="4">
        <f t="shared" si="13"/>
        <v>0</v>
      </c>
      <c r="I311" s="5"/>
    </row>
    <row r="312" spans="1:9" ht="12.75">
      <c r="A312" s="2">
        <v>38297</v>
      </c>
      <c r="B312" s="3">
        <f>DST!B312</f>
        <v>0.29930555555555555</v>
      </c>
      <c r="C312" s="3">
        <f>DST!C312</f>
        <v>0.6833333333333332</v>
      </c>
      <c r="D312" s="4">
        <f t="shared" si="12"/>
        <v>0.3840277777777777</v>
      </c>
      <c r="E312" s="3">
        <f>DST!E312</f>
        <v>0.270833333333331</v>
      </c>
      <c r="F312" s="3">
        <f>DST!F312</f>
        <v>0.95833333333332</v>
      </c>
      <c r="G312" s="4">
        <f t="shared" si="14"/>
        <v>0.3840277777777777</v>
      </c>
      <c r="H312" s="4">
        <f t="shared" si="13"/>
        <v>0</v>
      </c>
      <c r="I312" s="5"/>
    </row>
    <row r="313" spans="1:9" ht="12.75">
      <c r="A313" s="2">
        <v>38298</v>
      </c>
      <c r="B313" s="3">
        <f>DST!B313</f>
        <v>0.30069444444444443</v>
      </c>
      <c r="C313" s="3">
        <f>DST!C313</f>
        <v>0.6819444444444445</v>
      </c>
      <c r="D313" s="4">
        <f t="shared" si="12"/>
        <v>0.38125000000000003</v>
      </c>
      <c r="E313" s="3">
        <f>DST!E313</f>
        <v>0.270833333333331</v>
      </c>
      <c r="F313" s="3">
        <f>DST!F313</f>
        <v>0.95833333333332</v>
      </c>
      <c r="G313" s="4">
        <f t="shared" si="14"/>
        <v>0.38125000000000003</v>
      </c>
      <c r="H313" s="4">
        <f t="shared" si="13"/>
        <v>0</v>
      </c>
      <c r="I313" s="5"/>
    </row>
    <row r="314" spans="1:9" ht="12.75">
      <c r="A314" s="2">
        <v>38299</v>
      </c>
      <c r="B314" s="3">
        <f>DST!B314</f>
        <v>0.3020833333333333</v>
      </c>
      <c r="C314" s="3">
        <f>DST!C314</f>
        <v>0.68125</v>
      </c>
      <c r="D314" s="4">
        <f t="shared" si="12"/>
        <v>0.3791666666666667</v>
      </c>
      <c r="E314" s="3">
        <f>DST!E314</f>
        <v>0.270833333333331</v>
      </c>
      <c r="F314" s="3">
        <f>DST!F314</f>
        <v>0.95833333333332</v>
      </c>
      <c r="G314" s="4">
        <f t="shared" si="14"/>
        <v>0.3791666666666667</v>
      </c>
      <c r="H314" s="4">
        <f t="shared" si="13"/>
        <v>0</v>
      </c>
      <c r="I314" s="5"/>
    </row>
    <row r="315" spans="1:9" ht="12.75">
      <c r="A315" s="2">
        <v>38300</v>
      </c>
      <c r="B315" s="3">
        <f>DST!B315</f>
        <v>0.3034722222222222</v>
      </c>
      <c r="C315" s="3">
        <f>DST!C315</f>
        <v>0.6798611111111111</v>
      </c>
      <c r="D315" s="4">
        <f t="shared" si="12"/>
        <v>0.37638888888888894</v>
      </c>
      <c r="E315" s="3">
        <f>DST!E315</f>
        <v>0.270833333333331</v>
      </c>
      <c r="F315" s="3">
        <f>DST!F315</f>
        <v>0.95833333333332</v>
      </c>
      <c r="G315" s="4">
        <f t="shared" si="14"/>
        <v>0.37638888888888894</v>
      </c>
      <c r="H315" s="4">
        <f t="shared" si="13"/>
        <v>0</v>
      </c>
      <c r="I315" s="5"/>
    </row>
    <row r="316" spans="1:9" ht="12.75">
      <c r="A316" s="2">
        <v>38301</v>
      </c>
      <c r="B316" s="3">
        <f>DST!B316</f>
        <v>0.3048611111111111</v>
      </c>
      <c r="C316" s="3">
        <f>DST!C316</f>
        <v>0.6784722222222223</v>
      </c>
      <c r="D316" s="4">
        <f t="shared" si="12"/>
        <v>0.37361111111111117</v>
      </c>
      <c r="E316" s="3">
        <f>DST!E316</f>
        <v>0.270833333333331</v>
      </c>
      <c r="F316" s="3">
        <f>DST!F316</f>
        <v>0.95833333333332</v>
      </c>
      <c r="G316" s="4">
        <f t="shared" si="14"/>
        <v>0.37361111111111117</v>
      </c>
      <c r="H316" s="4">
        <f t="shared" si="13"/>
        <v>0</v>
      </c>
      <c r="I316" s="5"/>
    </row>
    <row r="317" spans="1:9" ht="12.75">
      <c r="A317" s="2">
        <v>38302</v>
      </c>
      <c r="B317" s="3">
        <f>DST!B317</f>
        <v>0.30625</v>
      </c>
      <c r="C317" s="3">
        <f>DST!C317</f>
        <v>0.6777777777777777</v>
      </c>
      <c r="D317" s="4">
        <f t="shared" si="12"/>
        <v>0.3715277777777777</v>
      </c>
      <c r="E317" s="3">
        <f>DST!E317</f>
        <v>0.270833333333331</v>
      </c>
      <c r="F317" s="3">
        <f>DST!F317</f>
        <v>0.95833333333332</v>
      </c>
      <c r="G317" s="4">
        <f t="shared" si="14"/>
        <v>0.3715277777777777</v>
      </c>
      <c r="H317" s="4">
        <f t="shared" si="13"/>
        <v>0</v>
      </c>
      <c r="I317" s="5"/>
    </row>
    <row r="318" spans="1:9" ht="12.75">
      <c r="A318" s="2">
        <v>38303</v>
      </c>
      <c r="B318" s="3">
        <f>DST!B318</f>
        <v>0.3069444444444444</v>
      </c>
      <c r="C318" s="3">
        <f>DST!C318</f>
        <v>0.6763888888888889</v>
      </c>
      <c r="D318" s="4">
        <f t="shared" si="12"/>
        <v>0.3694444444444445</v>
      </c>
      <c r="E318" s="3">
        <f>DST!E318</f>
        <v>0.270833333333331</v>
      </c>
      <c r="F318" s="3">
        <f>DST!F318</f>
        <v>0.95833333333332</v>
      </c>
      <c r="G318" s="4">
        <f t="shared" si="14"/>
        <v>0.3694444444444445</v>
      </c>
      <c r="H318" s="4">
        <f t="shared" si="13"/>
        <v>0</v>
      </c>
      <c r="I318" s="5"/>
    </row>
    <row r="319" spans="1:9" ht="12.75">
      <c r="A319" s="2">
        <v>38304</v>
      </c>
      <c r="B319" s="3">
        <f>DST!B319</f>
        <v>0.30833333333333335</v>
      </c>
      <c r="C319" s="3">
        <f>DST!C319</f>
        <v>0.6756944444444444</v>
      </c>
      <c r="D319" s="4">
        <f t="shared" si="12"/>
        <v>0.367361111111111</v>
      </c>
      <c r="E319" s="3">
        <f>DST!E319</f>
        <v>0.270833333333331</v>
      </c>
      <c r="F319" s="3">
        <f>DST!F319</f>
        <v>0.95833333333332</v>
      </c>
      <c r="G319" s="4">
        <f t="shared" si="14"/>
        <v>0.367361111111111</v>
      </c>
      <c r="H319" s="4">
        <f t="shared" si="13"/>
        <v>0</v>
      </c>
      <c r="I319" s="5"/>
    </row>
    <row r="320" spans="1:9" ht="12.75">
      <c r="A320" s="2">
        <v>38305</v>
      </c>
      <c r="B320" s="3">
        <f>DST!B320</f>
        <v>0.30972222222222223</v>
      </c>
      <c r="C320" s="3">
        <f>DST!C320</f>
        <v>0.6743055555555556</v>
      </c>
      <c r="D320" s="4">
        <f t="shared" si="12"/>
        <v>0.36458333333333337</v>
      </c>
      <c r="E320" s="3">
        <f>DST!E320</f>
        <v>0.270833333333331</v>
      </c>
      <c r="F320" s="3">
        <f>DST!F320</f>
        <v>0.95833333333332</v>
      </c>
      <c r="G320" s="4">
        <f t="shared" si="14"/>
        <v>0.36458333333333337</v>
      </c>
      <c r="H320" s="4">
        <f t="shared" si="13"/>
        <v>0</v>
      </c>
      <c r="I320" s="5"/>
    </row>
    <row r="321" spans="1:9" ht="12.75">
      <c r="A321" s="2">
        <v>38306</v>
      </c>
      <c r="B321" s="3">
        <f>DST!B321</f>
        <v>0.3111111111111111</v>
      </c>
      <c r="C321" s="3">
        <f>DST!C321</f>
        <v>0.6736111111111112</v>
      </c>
      <c r="D321" s="4">
        <f t="shared" si="12"/>
        <v>0.36250000000000004</v>
      </c>
      <c r="E321" s="3">
        <f>DST!E321</f>
        <v>0.270833333333331</v>
      </c>
      <c r="F321" s="3">
        <f>DST!F321</f>
        <v>0.95833333333332</v>
      </c>
      <c r="G321" s="4">
        <f t="shared" si="14"/>
        <v>0.36250000000000004</v>
      </c>
      <c r="H321" s="4">
        <f t="shared" si="13"/>
        <v>0</v>
      </c>
      <c r="I321" s="5"/>
    </row>
    <row r="322" spans="1:9" ht="12.75">
      <c r="A322" s="2">
        <v>38307</v>
      </c>
      <c r="B322" s="3">
        <f>DST!B322</f>
        <v>0.3125</v>
      </c>
      <c r="C322" s="3">
        <f>DST!C322</f>
        <v>0.6729166666666666</v>
      </c>
      <c r="D322" s="4">
        <f aca="true" t="shared" si="15" ref="D322:D367">(C322-B322)</f>
        <v>0.3604166666666666</v>
      </c>
      <c r="E322" s="3">
        <f>DST!E322</f>
        <v>0.270833333333331</v>
      </c>
      <c r="F322" s="3">
        <f>DST!F322</f>
        <v>0.95833333333332</v>
      </c>
      <c r="G322" s="4">
        <f t="shared" si="14"/>
        <v>0.3604166666666666</v>
      </c>
      <c r="H322" s="4">
        <f aca="true" t="shared" si="16" ref="H322:H367">D322-G322</f>
        <v>0</v>
      </c>
      <c r="I322" s="5"/>
    </row>
    <row r="323" spans="1:9" ht="12.75">
      <c r="A323" s="2">
        <v>38308</v>
      </c>
      <c r="B323" s="3">
        <f>DST!B323</f>
        <v>0.31319444444444444</v>
      </c>
      <c r="C323" s="3">
        <f>DST!C323</f>
        <v>0.6715277777777778</v>
      </c>
      <c r="D323" s="4">
        <f t="shared" si="15"/>
        <v>0.3583333333333334</v>
      </c>
      <c r="E323" s="3">
        <f>DST!E323</f>
        <v>0.270833333333331</v>
      </c>
      <c r="F323" s="3">
        <f>DST!F323</f>
        <v>0.95833333333332</v>
      </c>
      <c r="G323" s="4">
        <f aca="true" t="shared" si="17" ref="G323:G367">IF(E323&lt;B323,IF(F323&lt;B323,IF(F323&lt;E323,D323,0),IF(F323&lt;C323,F323-B323,D323)),IF(E323&lt;C323,IF(F323&lt;B323,C323-E323,IF(F323&lt;C323,IF(F323&lt;E323,F323-B323+C323-E323,F323-E323),C323-E323)),IF(F323&lt;B323,0,IF(F323&lt;C323,F323-B323,IF(F323&lt;E323,D323,0)))))</f>
        <v>0.3583333333333334</v>
      </c>
      <c r="H323" s="4">
        <f t="shared" si="16"/>
        <v>0</v>
      </c>
      <c r="I323" s="5"/>
    </row>
    <row r="324" spans="1:9" ht="12.75">
      <c r="A324" s="2">
        <v>38309</v>
      </c>
      <c r="B324" s="3">
        <f>DST!B324</f>
        <v>0.3145833333333333</v>
      </c>
      <c r="C324" s="3">
        <f>DST!C324</f>
        <v>0.6708333333333334</v>
      </c>
      <c r="D324" s="4">
        <f t="shared" si="15"/>
        <v>0.35625000000000007</v>
      </c>
      <c r="E324" s="3">
        <f>DST!E324</f>
        <v>0.270833333333331</v>
      </c>
      <c r="F324" s="3">
        <f>DST!F324</f>
        <v>0.95833333333332</v>
      </c>
      <c r="G324" s="4">
        <f t="shared" si="17"/>
        <v>0.35625000000000007</v>
      </c>
      <c r="H324" s="4">
        <f t="shared" si="16"/>
        <v>0</v>
      </c>
      <c r="I324" s="5"/>
    </row>
    <row r="325" spans="1:9" ht="12.75">
      <c r="A325" s="2">
        <v>38310</v>
      </c>
      <c r="B325" s="3">
        <f>DST!B325</f>
        <v>0.3159722222222222</v>
      </c>
      <c r="C325" s="3">
        <f>DST!C325</f>
        <v>0.6701388888888888</v>
      </c>
      <c r="D325" s="4">
        <f t="shared" si="15"/>
        <v>0.35416666666666663</v>
      </c>
      <c r="E325" s="3">
        <f>DST!E325</f>
        <v>0.270833333333331</v>
      </c>
      <c r="F325" s="3">
        <f>DST!F325</f>
        <v>0.95833333333332</v>
      </c>
      <c r="G325" s="4">
        <f t="shared" si="17"/>
        <v>0.35416666666666663</v>
      </c>
      <c r="H325" s="4">
        <f t="shared" si="16"/>
        <v>0</v>
      </c>
      <c r="I325" s="5"/>
    </row>
    <row r="326" spans="1:9" ht="12.75">
      <c r="A326" s="2">
        <v>38311</v>
      </c>
      <c r="B326" s="3">
        <f>DST!B326</f>
        <v>0.31736111111111115</v>
      </c>
      <c r="C326" s="3">
        <f>DST!C326</f>
        <v>0.66875</v>
      </c>
      <c r="D326" s="4">
        <f t="shared" si="15"/>
        <v>0.3513888888888888</v>
      </c>
      <c r="E326" s="3">
        <f>DST!E326</f>
        <v>0.270833333333331</v>
      </c>
      <c r="F326" s="3">
        <f>DST!F326</f>
        <v>0.95833333333332</v>
      </c>
      <c r="G326" s="4">
        <f t="shared" si="17"/>
        <v>0.3513888888888888</v>
      </c>
      <c r="H326" s="4">
        <f t="shared" si="16"/>
        <v>0</v>
      </c>
      <c r="I326" s="5"/>
    </row>
    <row r="327" spans="1:9" ht="12.75">
      <c r="A327" s="2">
        <v>38312</v>
      </c>
      <c r="B327" s="3">
        <f>DST!B327</f>
        <v>0.31805555555555554</v>
      </c>
      <c r="C327" s="3">
        <f>DST!C327</f>
        <v>0.6680555555555556</v>
      </c>
      <c r="D327" s="4">
        <f t="shared" si="15"/>
        <v>0.3500000000000001</v>
      </c>
      <c r="E327" s="3">
        <f>DST!E327</f>
        <v>0.270833333333331</v>
      </c>
      <c r="F327" s="3">
        <f>DST!F327</f>
        <v>0.95833333333332</v>
      </c>
      <c r="G327" s="4">
        <f t="shared" si="17"/>
        <v>0.3500000000000001</v>
      </c>
      <c r="H327" s="4">
        <f t="shared" si="16"/>
        <v>0</v>
      </c>
      <c r="I327" s="5"/>
    </row>
    <row r="328" spans="1:9" ht="12.75">
      <c r="A328" s="2">
        <v>38313</v>
      </c>
      <c r="B328" s="3">
        <f>DST!B328</f>
        <v>0.3194444444444445</v>
      </c>
      <c r="C328" s="3">
        <f>DST!C328</f>
        <v>0.6673611111111111</v>
      </c>
      <c r="D328" s="4">
        <f t="shared" si="15"/>
        <v>0.3479166666666666</v>
      </c>
      <c r="E328" s="3">
        <f>DST!E328</f>
        <v>0.270833333333331</v>
      </c>
      <c r="F328" s="3">
        <f>DST!F328</f>
        <v>0.95833333333332</v>
      </c>
      <c r="G328" s="4">
        <f t="shared" si="17"/>
        <v>0.3479166666666666</v>
      </c>
      <c r="H328" s="4">
        <f t="shared" si="16"/>
        <v>0</v>
      </c>
      <c r="I328" s="5"/>
    </row>
    <row r="329" spans="1:9" ht="12.75">
      <c r="A329" s="2">
        <v>38314</v>
      </c>
      <c r="B329" s="3">
        <f>DST!B329</f>
        <v>0.32083333333333336</v>
      </c>
      <c r="C329" s="3">
        <f>DST!C329</f>
        <v>0.6666666666666666</v>
      </c>
      <c r="D329" s="4">
        <f t="shared" si="15"/>
        <v>0.34583333333333327</v>
      </c>
      <c r="E329" s="3">
        <f>DST!E329</f>
        <v>0.270833333333331</v>
      </c>
      <c r="F329" s="3">
        <f>DST!F329</f>
        <v>0.95833333333332</v>
      </c>
      <c r="G329" s="4">
        <f t="shared" si="17"/>
        <v>0.34583333333333327</v>
      </c>
      <c r="H329" s="4">
        <f t="shared" si="16"/>
        <v>0</v>
      </c>
      <c r="I329" s="5"/>
    </row>
    <row r="330" spans="1:9" ht="12.75">
      <c r="A330" s="2">
        <v>38315</v>
      </c>
      <c r="B330" s="3">
        <f>DST!B330</f>
        <v>0.3215277777777778</v>
      </c>
      <c r="C330" s="3">
        <f>DST!C330</f>
        <v>0.6659722222222222</v>
      </c>
      <c r="D330" s="4">
        <f t="shared" si="15"/>
        <v>0.3444444444444444</v>
      </c>
      <c r="E330" s="3">
        <f>DST!E330</f>
        <v>0.270833333333331</v>
      </c>
      <c r="F330" s="3">
        <f>DST!F330</f>
        <v>0.95833333333332</v>
      </c>
      <c r="G330" s="4">
        <f t="shared" si="17"/>
        <v>0.3444444444444444</v>
      </c>
      <c r="H330" s="4">
        <f t="shared" si="16"/>
        <v>0</v>
      </c>
      <c r="I330" s="5"/>
    </row>
    <row r="331" spans="1:9" ht="12.75">
      <c r="A331" s="2">
        <v>38316</v>
      </c>
      <c r="B331" s="3">
        <f>DST!B331</f>
        <v>0.3229166666666667</v>
      </c>
      <c r="C331" s="3">
        <f>DST!C331</f>
        <v>0.6652777777777777</v>
      </c>
      <c r="D331" s="4">
        <f t="shared" si="15"/>
        <v>0.34236111111111106</v>
      </c>
      <c r="E331" s="3">
        <f>DST!E331</f>
        <v>0.270833333333331</v>
      </c>
      <c r="F331" s="3">
        <f>DST!F331</f>
        <v>0.95833333333332</v>
      </c>
      <c r="G331" s="4">
        <f t="shared" si="17"/>
        <v>0.34236111111111106</v>
      </c>
      <c r="H331" s="4">
        <f t="shared" si="16"/>
        <v>0</v>
      </c>
      <c r="I331" s="5"/>
    </row>
    <row r="332" spans="1:9" ht="12.75">
      <c r="A332" s="2">
        <v>38317</v>
      </c>
      <c r="B332" s="3">
        <f>DST!B332</f>
        <v>0.3236111111111111</v>
      </c>
      <c r="C332" s="3">
        <f>DST!C332</f>
        <v>0.6645833333333333</v>
      </c>
      <c r="D332" s="4">
        <f t="shared" si="15"/>
        <v>0.3409722222222222</v>
      </c>
      <c r="E332" s="3">
        <f>DST!E332</f>
        <v>0.270833333333331</v>
      </c>
      <c r="F332" s="3">
        <f>DST!F332</f>
        <v>0.95833333333332</v>
      </c>
      <c r="G332" s="4">
        <f t="shared" si="17"/>
        <v>0.3409722222222222</v>
      </c>
      <c r="H332" s="4">
        <f t="shared" si="16"/>
        <v>0</v>
      </c>
      <c r="I332" s="5"/>
    </row>
    <row r="333" spans="1:9" ht="12.75">
      <c r="A333" s="2">
        <v>38318</v>
      </c>
      <c r="B333" s="3">
        <f>DST!B333</f>
        <v>0.325</v>
      </c>
      <c r="C333" s="3">
        <f>DST!C333</f>
        <v>0.6638888888888889</v>
      </c>
      <c r="D333" s="4">
        <f t="shared" si="15"/>
        <v>0.33888888888888885</v>
      </c>
      <c r="E333" s="3">
        <f>DST!E333</f>
        <v>0.270833333333331</v>
      </c>
      <c r="F333" s="3">
        <f>DST!F333</f>
        <v>0.95833333333332</v>
      </c>
      <c r="G333" s="4">
        <f t="shared" si="17"/>
        <v>0.33888888888888885</v>
      </c>
      <c r="H333" s="4">
        <f t="shared" si="16"/>
        <v>0</v>
      </c>
      <c r="I333" s="5"/>
    </row>
    <row r="334" spans="1:9" ht="12.75">
      <c r="A334" s="2">
        <v>38319</v>
      </c>
      <c r="B334" s="3">
        <f>DST!B334</f>
        <v>0.3263888888888889</v>
      </c>
      <c r="C334" s="3">
        <f>DST!C334</f>
        <v>0.6631944444444444</v>
      </c>
      <c r="D334" s="4">
        <f t="shared" si="15"/>
        <v>0.3368055555555555</v>
      </c>
      <c r="E334" s="3">
        <f>DST!E334</f>
        <v>0.270833333333331</v>
      </c>
      <c r="F334" s="3">
        <f>DST!F334</f>
        <v>0.95833333333332</v>
      </c>
      <c r="G334" s="4">
        <f t="shared" si="17"/>
        <v>0.3368055555555555</v>
      </c>
      <c r="H334" s="4">
        <f t="shared" si="16"/>
        <v>0</v>
      </c>
      <c r="I334" s="5"/>
    </row>
    <row r="335" spans="1:9" ht="12.75">
      <c r="A335" s="2">
        <v>38320</v>
      </c>
      <c r="B335" s="3">
        <f>DST!B335</f>
        <v>0.32708333333333334</v>
      </c>
      <c r="C335" s="3">
        <f>DST!C335</f>
        <v>0.6631944444444444</v>
      </c>
      <c r="D335" s="4">
        <f t="shared" si="15"/>
        <v>0.3361111111111111</v>
      </c>
      <c r="E335" s="3">
        <f>DST!E335</f>
        <v>0.270833333333331</v>
      </c>
      <c r="F335" s="3">
        <f>DST!F335</f>
        <v>0.95833333333332</v>
      </c>
      <c r="G335" s="4">
        <f t="shared" si="17"/>
        <v>0.3361111111111111</v>
      </c>
      <c r="H335" s="4">
        <f t="shared" si="16"/>
        <v>0</v>
      </c>
      <c r="I335" s="5"/>
    </row>
    <row r="336" spans="1:9" ht="12.75">
      <c r="A336" s="2">
        <v>38321</v>
      </c>
      <c r="B336" s="3">
        <f>DST!B336</f>
        <v>0.3284722222222222</v>
      </c>
      <c r="C336" s="3">
        <f>DST!C336</f>
        <v>0.6625</v>
      </c>
      <c r="D336" s="4">
        <f t="shared" si="15"/>
        <v>0.33402777777777776</v>
      </c>
      <c r="E336" s="3">
        <f>DST!E336</f>
        <v>0.270833333333331</v>
      </c>
      <c r="F336" s="3">
        <f>DST!F336</f>
        <v>0.95833333333332</v>
      </c>
      <c r="G336" s="4">
        <f t="shared" si="17"/>
        <v>0.33402777777777776</v>
      </c>
      <c r="H336" s="4">
        <f t="shared" si="16"/>
        <v>0</v>
      </c>
      <c r="I336" s="8"/>
    </row>
    <row r="337" spans="1:9" ht="12.75">
      <c r="A337" s="2">
        <v>38322</v>
      </c>
      <c r="B337" s="3">
        <f>DST!B337</f>
        <v>0.32916666666666666</v>
      </c>
      <c r="C337" s="3">
        <f>DST!C337</f>
        <v>0.6618055555555555</v>
      </c>
      <c r="D337" s="4">
        <f t="shared" si="15"/>
        <v>0.3326388888888889</v>
      </c>
      <c r="E337" s="3">
        <f>DST!E337</f>
        <v>0.270833333333331</v>
      </c>
      <c r="F337" s="3">
        <f>DST!F337</f>
        <v>0.95833333333332</v>
      </c>
      <c r="G337" s="4">
        <f t="shared" si="17"/>
        <v>0.3326388888888889</v>
      </c>
      <c r="H337" s="4">
        <f t="shared" si="16"/>
        <v>0</v>
      </c>
      <c r="I337" s="5"/>
    </row>
    <row r="338" spans="1:9" ht="12.75">
      <c r="A338" s="2">
        <v>38323</v>
      </c>
      <c r="B338" s="3">
        <f>DST!B338</f>
        <v>0.3298611111111111</v>
      </c>
      <c r="C338" s="3">
        <f>DST!C338</f>
        <v>0.6618055555555555</v>
      </c>
      <c r="D338" s="4">
        <f t="shared" si="15"/>
        <v>0.33194444444444443</v>
      </c>
      <c r="E338" s="3">
        <f>DST!E338</f>
        <v>0.270833333333331</v>
      </c>
      <c r="F338" s="3">
        <f>DST!F338</f>
        <v>0.95833333333332</v>
      </c>
      <c r="G338" s="4">
        <f t="shared" si="17"/>
        <v>0.33194444444444443</v>
      </c>
      <c r="H338" s="4">
        <f t="shared" si="16"/>
        <v>0</v>
      </c>
      <c r="I338" s="5"/>
    </row>
    <row r="339" spans="1:9" ht="12.75">
      <c r="A339" s="2">
        <v>38324</v>
      </c>
      <c r="B339" s="3">
        <f>DST!B339</f>
        <v>0.33125</v>
      </c>
      <c r="C339" s="3">
        <f>DST!C339</f>
        <v>0.6611111111111111</v>
      </c>
      <c r="D339" s="4">
        <f t="shared" si="15"/>
        <v>0.3298611111111111</v>
      </c>
      <c r="E339" s="3">
        <f>DST!E339</f>
        <v>0.270833333333331</v>
      </c>
      <c r="F339" s="3">
        <f>DST!F339</f>
        <v>0.95833333333332</v>
      </c>
      <c r="G339" s="4">
        <f t="shared" si="17"/>
        <v>0.3298611111111111</v>
      </c>
      <c r="H339" s="4">
        <f t="shared" si="16"/>
        <v>0</v>
      </c>
      <c r="I339" s="5"/>
    </row>
    <row r="340" spans="1:9" ht="12.75">
      <c r="A340" s="2">
        <v>38325</v>
      </c>
      <c r="B340" s="3">
        <f>DST!B340</f>
        <v>0.33194444444444443</v>
      </c>
      <c r="C340" s="3">
        <f>DST!C340</f>
        <v>0.6611111111111111</v>
      </c>
      <c r="D340" s="4">
        <f t="shared" si="15"/>
        <v>0.32916666666666666</v>
      </c>
      <c r="E340" s="3">
        <f>DST!E340</f>
        <v>0.270833333333331</v>
      </c>
      <c r="F340" s="3">
        <f>DST!F340</f>
        <v>0.95833333333332</v>
      </c>
      <c r="G340" s="4">
        <f t="shared" si="17"/>
        <v>0.32916666666666666</v>
      </c>
      <c r="H340" s="4">
        <f t="shared" si="16"/>
        <v>0</v>
      </c>
      <c r="I340" s="5"/>
    </row>
    <row r="341" spans="1:9" ht="12.75">
      <c r="A341" s="2">
        <v>38326</v>
      </c>
      <c r="B341" s="3">
        <f>DST!B341</f>
        <v>0.3326388888888889</v>
      </c>
      <c r="C341" s="3">
        <f>DST!C341</f>
        <v>0.6604166666666667</v>
      </c>
      <c r="D341" s="4">
        <f t="shared" si="15"/>
        <v>0.3277777777777778</v>
      </c>
      <c r="E341" s="3">
        <f>DST!E341</f>
        <v>0.270833333333331</v>
      </c>
      <c r="F341" s="3">
        <f>DST!F341</f>
        <v>0.95833333333332</v>
      </c>
      <c r="G341" s="4">
        <f t="shared" si="17"/>
        <v>0.3277777777777778</v>
      </c>
      <c r="H341" s="4">
        <f t="shared" si="16"/>
        <v>0</v>
      </c>
      <c r="I341" s="5"/>
    </row>
    <row r="342" spans="1:9" ht="12.75">
      <c r="A342" s="2">
        <v>38327</v>
      </c>
      <c r="B342" s="3">
        <f>DST!B342</f>
        <v>0.3340277777777778</v>
      </c>
      <c r="C342" s="3">
        <f>DST!C342</f>
        <v>0.6604166666666667</v>
      </c>
      <c r="D342" s="4">
        <f t="shared" si="15"/>
        <v>0.32638888888888884</v>
      </c>
      <c r="E342" s="3">
        <f>DST!E342</f>
        <v>0.270833333333331</v>
      </c>
      <c r="F342" s="3">
        <f>DST!F342</f>
        <v>0.95833333333332</v>
      </c>
      <c r="G342" s="4">
        <f t="shared" si="17"/>
        <v>0.32638888888888884</v>
      </c>
      <c r="H342" s="4">
        <f t="shared" si="16"/>
        <v>0</v>
      </c>
      <c r="I342" s="5"/>
    </row>
    <row r="343" spans="1:9" ht="12.75">
      <c r="A343" s="2">
        <v>38328</v>
      </c>
      <c r="B343" s="3">
        <f>DST!B343</f>
        <v>0.3347222222222222</v>
      </c>
      <c r="C343" s="3">
        <f>DST!C343</f>
        <v>0.6597222222222222</v>
      </c>
      <c r="D343" s="4">
        <f t="shared" si="15"/>
        <v>0.325</v>
      </c>
      <c r="E343" s="3">
        <f>DST!E343</f>
        <v>0.270833333333331</v>
      </c>
      <c r="F343" s="3">
        <f>DST!F343</f>
        <v>0.95833333333332</v>
      </c>
      <c r="G343" s="4">
        <f t="shared" si="17"/>
        <v>0.325</v>
      </c>
      <c r="H343" s="4">
        <f t="shared" si="16"/>
        <v>0</v>
      </c>
      <c r="I343" s="5"/>
    </row>
    <row r="344" spans="1:9" ht="12.75">
      <c r="A344" s="2">
        <v>38329</v>
      </c>
      <c r="B344" s="3">
        <f>DST!B344</f>
        <v>0.3354166666666667</v>
      </c>
      <c r="C344" s="3">
        <f>DST!C344</f>
        <v>0.6597222222222222</v>
      </c>
      <c r="D344" s="4">
        <f t="shared" si="15"/>
        <v>0.3243055555555555</v>
      </c>
      <c r="E344" s="3">
        <f>DST!E344</f>
        <v>0.270833333333331</v>
      </c>
      <c r="F344" s="3">
        <f>DST!F344</f>
        <v>0.95833333333332</v>
      </c>
      <c r="G344" s="4">
        <f t="shared" si="17"/>
        <v>0.3243055555555555</v>
      </c>
      <c r="H344" s="4">
        <f t="shared" si="16"/>
        <v>0</v>
      </c>
      <c r="I344" s="5"/>
    </row>
    <row r="345" spans="1:9" ht="12.75">
      <c r="A345" s="2">
        <v>38330</v>
      </c>
      <c r="B345" s="3">
        <f>DST!B345</f>
        <v>0.3361111111111111</v>
      </c>
      <c r="C345" s="3">
        <f>DST!C345</f>
        <v>0.6597222222222222</v>
      </c>
      <c r="D345" s="4">
        <f t="shared" si="15"/>
        <v>0.3236111111111111</v>
      </c>
      <c r="E345" s="3">
        <f>DST!E345</f>
        <v>0.270833333333331</v>
      </c>
      <c r="F345" s="3">
        <f>DST!F345</f>
        <v>0.95833333333332</v>
      </c>
      <c r="G345" s="4">
        <f t="shared" si="17"/>
        <v>0.3236111111111111</v>
      </c>
      <c r="H345" s="4">
        <f t="shared" si="16"/>
        <v>0</v>
      </c>
      <c r="I345" s="5"/>
    </row>
    <row r="346" spans="1:9" ht="12.75">
      <c r="A346" s="2">
        <v>38331</v>
      </c>
      <c r="B346" s="3">
        <f>DST!B346</f>
        <v>0.3368055555555556</v>
      </c>
      <c r="C346" s="3">
        <f>DST!C346</f>
        <v>0.6597222222222222</v>
      </c>
      <c r="D346" s="4">
        <f t="shared" si="15"/>
        <v>0.32291666666666663</v>
      </c>
      <c r="E346" s="3">
        <f>DST!E346</f>
        <v>0.270833333333331</v>
      </c>
      <c r="F346" s="3">
        <f>DST!F346</f>
        <v>0.95833333333332</v>
      </c>
      <c r="G346" s="4">
        <f t="shared" si="17"/>
        <v>0.32291666666666663</v>
      </c>
      <c r="H346" s="4">
        <f t="shared" si="16"/>
        <v>0</v>
      </c>
      <c r="I346" s="5"/>
    </row>
    <row r="347" spans="1:9" ht="12.75">
      <c r="A347" s="2">
        <v>38332</v>
      </c>
      <c r="B347" s="3">
        <f>DST!B347</f>
        <v>0.3375</v>
      </c>
      <c r="C347" s="3">
        <f>DST!C347</f>
        <v>0.6597222222222222</v>
      </c>
      <c r="D347" s="4">
        <f t="shared" si="15"/>
        <v>0.3222222222222222</v>
      </c>
      <c r="E347" s="3">
        <f>DST!E347</f>
        <v>0.270833333333331</v>
      </c>
      <c r="F347" s="3">
        <f>DST!F347</f>
        <v>0.95833333333332</v>
      </c>
      <c r="G347" s="4">
        <f t="shared" si="17"/>
        <v>0.3222222222222222</v>
      </c>
      <c r="H347" s="4">
        <f t="shared" si="16"/>
        <v>0</v>
      </c>
      <c r="I347" s="5"/>
    </row>
    <row r="348" spans="1:9" ht="12.75">
      <c r="A348" s="2">
        <v>38333</v>
      </c>
      <c r="B348" s="3">
        <f>DST!B348</f>
        <v>0.33819444444444446</v>
      </c>
      <c r="C348" s="3">
        <f>DST!C348</f>
        <v>0.6597222222222222</v>
      </c>
      <c r="D348" s="4">
        <f t="shared" si="15"/>
        <v>0.32152777777777775</v>
      </c>
      <c r="E348" s="3">
        <f>DST!E348</f>
        <v>0.270833333333331</v>
      </c>
      <c r="F348" s="3">
        <f>DST!F348</f>
        <v>0.95833333333332</v>
      </c>
      <c r="G348" s="4">
        <f t="shared" si="17"/>
        <v>0.32152777777777775</v>
      </c>
      <c r="H348" s="4">
        <f t="shared" si="16"/>
        <v>0</v>
      </c>
      <c r="I348" s="5"/>
    </row>
    <row r="349" spans="1:9" ht="12.75">
      <c r="A349" s="2">
        <v>38334</v>
      </c>
      <c r="B349" s="3">
        <f>DST!B349</f>
        <v>0.33888888888888885</v>
      </c>
      <c r="C349" s="3">
        <f>DST!C349</f>
        <v>0.6597222222222222</v>
      </c>
      <c r="D349" s="4">
        <f t="shared" si="15"/>
        <v>0.32083333333333336</v>
      </c>
      <c r="E349" s="3">
        <f>DST!E349</f>
        <v>0.270833333333331</v>
      </c>
      <c r="F349" s="3">
        <f>DST!F349</f>
        <v>0.95833333333332</v>
      </c>
      <c r="G349" s="4">
        <f t="shared" si="17"/>
        <v>0.32083333333333336</v>
      </c>
      <c r="H349" s="4">
        <f t="shared" si="16"/>
        <v>0</v>
      </c>
      <c r="I349" s="5"/>
    </row>
    <row r="350" spans="1:9" ht="12.75">
      <c r="A350" s="2">
        <v>38335</v>
      </c>
      <c r="B350" s="3">
        <f>DST!B350</f>
        <v>0.33958333333333335</v>
      </c>
      <c r="C350" s="3">
        <f>DST!C350</f>
        <v>0.6597222222222222</v>
      </c>
      <c r="D350" s="4">
        <f t="shared" si="15"/>
        <v>0.32013888888888886</v>
      </c>
      <c r="E350" s="3">
        <f>DST!E350</f>
        <v>0.270833333333331</v>
      </c>
      <c r="F350" s="3">
        <f>DST!F350</f>
        <v>0.95833333333332</v>
      </c>
      <c r="G350" s="4">
        <f t="shared" si="17"/>
        <v>0.32013888888888886</v>
      </c>
      <c r="H350" s="4">
        <f t="shared" si="16"/>
        <v>0</v>
      </c>
      <c r="I350" s="5"/>
    </row>
    <row r="351" spans="1:9" ht="12.75">
      <c r="A351" s="2">
        <v>38336</v>
      </c>
      <c r="B351" s="3">
        <f>DST!B351</f>
        <v>0.34027777777777773</v>
      </c>
      <c r="C351" s="3">
        <f>DST!C351</f>
        <v>0.6597222222222222</v>
      </c>
      <c r="D351" s="4">
        <f t="shared" si="15"/>
        <v>0.3194444444444445</v>
      </c>
      <c r="E351" s="3">
        <f>DST!E351</f>
        <v>0.270833333333331</v>
      </c>
      <c r="F351" s="3">
        <f>DST!F351</f>
        <v>0.95833333333332</v>
      </c>
      <c r="G351" s="4">
        <f t="shared" si="17"/>
        <v>0.3194444444444445</v>
      </c>
      <c r="H351" s="4">
        <f t="shared" si="16"/>
        <v>0</v>
      </c>
      <c r="I351" s="5"/>
    </row>
    <row r="352" spans="1:9" ht="12.75">
      <c r="A352" s="2">
        <v>38337</v>
      </c>
      <c r="B352" s="3">
        <f>DST!B352</f>
        <v>0.34097222222222223</v>
      </c>
      <c r="C352" s="3">
        <f>DST!C352</f>
        <v>0.6597222222222222</v>
      </c>
      <c r="D352" s="4">
        <f t="shared" si="15"/>
        <v>0.31875</v>
      </c>
      <c r="E352" s="3">
        <f>DST!E352</f>
        <v>0.270833333333331</v>
      </c>
      <c r="F352" s="3">
        <f>DST!F352</f>
        <v>0.95833333333332</v>
      </c>
      <c r="G352" s="4">
        <f t="shared" si="17"/>
        <v>0.31875</v>
      </c>
      <c r="H352" s="4">
        <f t="shared" si="16"/>
        <v>0</v>
      </c>
      <c r="I352" s="5"/>
    </row>
    <row r="353" spans="1:9" ht="12.75">
      <c r="A353" s="2">
        <v>38338</v>
      </c>
      <c r="B353" s="3">
        <f>DST!B353</f>
        <v>0.3416666666666666</v>
      </c>
      <c r="C353" s="3">
        <f>DST!C353</f>
        <v>0.6597222222222222</v>
      </c>
      <c r="D353" s="4">
        <f t="shared" si="15"/>
        <v>0.3180555555555556</v>
      </c>
      <c r="E353" s="3">
        <f>DST!E353</f>
        <v>0.270833333333331</v>
      </c>
      <c r="F353" s="3">
        <f>DST!F353</f>
        <v>0.95833333333332</v>
      </c>
      <c r="G353" s="4">
        <f t="shared" si="17"/>
        <v>0.3180555555555556</v>
      </c>
      <c r="H353" s="4">
        <f t="shared" si="16"/>
        <v>0</v>
      </c>
      <c r="I353" s="5"/>
    </row>
    <row r="354" spans="1:9" ht="12.75">
      <c r="A354" s="2">
        <v>38339</v>
      </c>
      <c r="B354" s="3">
        <f>DST!B354</f>
        <v>0.3416666666666666</v>
      </c>
      <c r="C354" s="3">
        <f>DST!C354</f>
        <v>0.6604166666666667</v>
      </c>
      <c r="D354" s="4">
        <f t="shared" si="15"/>
        <v>0.31875000000000003</v>
      </c>
      <c r="E354" s="3">
        <f>DST!E354</f>
        <v>0.270833333333331</v>
      </c>
      <c r="F354" s="3">
        <f>DST!F354</f>
        <v>0.95833333333332</v>
      </c>
      <c r="G354" s="4">
        <f t="shared" si="17"/>
        <v>0.31875000000000003</v>
      </c>
      <c r="H354" s="4">
        <f t="shared" si="16"/>
        <v>0</v>
      </c>
      <c r="I354" s="5"/>
    </row>
    <row r="355" spans="1:9" ht="12.75">
      <c r="A355" s="2">
        <v>38340</v>
      </c>
      <c r="B355" s="3">
        <f>DST!B355</f>
        <v>0.3423611111111111</v>
      </c>
      <c r="C355" s="3">
        <f>DST!C355</f>
        <v>0.6604166666666667</v>
      </c>
      <c r="D355" s="4">
        <f t="shared" si="15"/>
        <v>0.31805555555555554</v>
      </c>
      <c r="E355" s="3">
        <f>DST!E355</f>
        <v>0.270833333333331</v>
      </c>
      <c r="F355" s="3">
        <f>DST!F355</f>
        <v>0.95833333333332</v>
      </c>
      <c r="G355" s="4">
        <f t="shared" si="17"/>
        <v>0.31805555555555554</v>
      </c>
      <c r="H355" s="4">
        <f t="shared" si="16"/>
        <v>0</v>
      </c>
      <c r="I355" s="5"/>
    </row>
    <row r="356" spans="1:9" ht="12.75">
      <c r="A356" s="2">
        <v>38341</v>
      </c>
      <c r="B356" s="3">
        <f>DST!B356</f>
        <v>0.3430555555555555</v>
      </c>
      <c r="C356" s="3">
        <f>DST!C356</f>
        <v>0.6604166666666667</v>
      </c>
      <c r="D356" s="4">
        <f t="shared" si="15"/>
        <v>0.31736111111111115</v>
      </c>
      <c r="E356" s="3">
        <f>DST!E356</f>
        <v>0.270833333333331</v>
      </c>
      <c r="F356" s="3">
        <f>DST!F356</f>
        <v>0.95833333333332</v>
      </c>
      <c r="G356" s="4">
        <f t="shared" si="17"/>
        <v>0.31736111111111115</v>
      </c>
      <c r="H356" s="4">
        <f t="shared" si="16"/>
        <v>0</v>
      </c>
      <c r="I356" s="5"/>
    </row>
    <row r="357" spans="1:9" ht="12.75">
      <c r="A357" s="2">
        <v>38342</v>
      </c>
      <c r="B357" s="3">
        <f>DST!B357</f>
        <v>0.3430555555555555</v>
      </c>
      <c r="C357" s="3">
        <f>DST!C357</f>
        <v>0.6611111111111111</v>
      </c>
      <c r="D357" s="4">
        <f t="shared" si="15"/>
        <v>0.3180555555555556</v>
      </c>
      <c r="E357" s="3">
        <f>DST!E357</f>
        <v>0.270833333333331</v>
      </c>
      <c r="F357" s="3">
        <f>DST!F357</f>
        <v>0.95833333333332</v>
      </c>
      <c r="G357" s="4">
        <f t="shared" si="17"/>
        <v>0.3180555555555556</v>
      </c>
      <c r="H357" s="4">
        <f t="shared" si="16"/>
        <v>0</v>
      </c>
      <c r="I357" s="5"/>
    </row>
    <row r="358" spans="1:9" ht="12.75">
      <c r="A358" s="2">
        <v>38343</v>
      </c>
      <c r="B358" s="3">
        <f>DST!B358</f>
        <v>0.34375</v>
      </c>
      <c r="C358" s="3">
        <f>DST!C358</f>
        <v>0.6618055555555555</v>
      </c>
      <c r="D358" s="4">
        <f t="shared" si="15"/>
        <v>0.31805555555555554</v>
      </c>
      <c r="E358" s="3">
        <f>DST!E358</f>
        <v>0.270833333333331</v>
      </c>
      <c r="F358" s="3">
        <f>DST!F358</f>
        <v>0.95833333333332</v>
      </c>
      <c r="G358" s="4">
        <f t="shared" si="17"/>
        <v>0.31805555555555554</v>
      </c>
      <c r="H358" s="4">
        <f t="shared" si="16"/>
        <v>0</v>
      </c>
      <c r="I358" s="5"/>
    </row>
    <row r="359" spans="1:9" ht="12.75">
      <c r="A359" s="2">
        <v>38344</v>
      </c>
      <c r="B359" s="3">
        <f>DST!B359</f>
        <v>0.34375</v>
      </c>
      <c r="C359" s="3">
        <f>DST!C359</f>
        <v>0.6618055555555555</v>
      </c>
      <c r="D359" s="4">
        <f t="shared" si="15"/>
        <v>0.31805555555555554</v>
      </c>
      <c r="E359" s="3">
        <f>DST!E359</f>
        <v>0.270833333333331</v>
      </c>
      <c r="F359" s="3">
        <f>DST!F359</f>
        <v>0.95833333333332</v>
      </c>
      <c r="G359" s="4">
        <f t="shared" si="17"/>
        <v>0.31805555555555554</v>
      </c>
      <c r="H359" s="4">
        <f t="shared" si="16"/>
        <v>0</v>
      </c>
      <c r="I359" s="5"/>
    </row>
    <row r="360" spans="1:9" ht="12.75">
      <c r="A360" s="2">
        <v>38345</v>
      </c>
      <c r="B360" s="3">
        <f>DST!B360</f>
        <v>0.34375</v>
      </c>
      <c r="C360" s="3">
        <f>DST!C360</f>
        <v>0.6625</v>
      </c>
      <c r="D360" s="4">
        <f t="shared" si="15"/>
        <v>0.31875</v>
      </c>
      <c r="E360" s="3">
        <f>DST!E360</f>
        <v>0.270833333333331</v>
      </c>
      <c r="F360" s="3">
        <f>DST!F360</f>
        <v>0.95833333333332</v>
      </c>
      <c r="G360" s="4">
        <f t="shared" si="17"/>
        <v>0.31875</v>
      </c>
      <c r="H360" s="4">
        <f t="shared" si="16"/>
        <v>0</v>
      </c>
      <c r="I360" s="5"/>
    </row>
    <row r="361" spans="1:9" ht="12.75">
      <c r="A361" s="2">
        <v>38346</v>
      </c>
      <c r="B361" s="3">
        <f>DST!B361</f>
        <v>0.3444444444444445</v>
      </c>
      <c r="C361" s="3">
        <f>DST!C361</f>
        <v>0.6631944444444444</v>
      </c>
      <c r="D361" s="4">
        <f t="shared" si="15"/>
        <v>0.3187499999999999</v>
      </c>
      <c r="E361" s="3">
        <f>DST!E361</f>
        <v>0.270833333333331</v>
      </c>
      <c r="F361" s="3">
        <f>DST!F361</f>
        <v>0.95833333333332</v>
      </c>
      <c r="G361" s="4">
        <f t="shared" si="17"/>
        <v>0.3187499999999999</v>
      </c>
      <c r="H361" s="4">
        <f t="shared" si="16"/>
        <v>0</v>
      </c>
      <c r="I361" s="5"/>
    </row>
    <row r="362" spans="1:9" ht="12.75">
      <c r="A362" s="2">
        <v>38347</v>
      </c>
      <c r="B362" s="3">
        <f>DST!B362</f>
        <v>0.3444444444444445</v>
      </c>
      <c r="C362" s="3">
        <f>DST!C362</f>
        <v>0.6631944444444444</v>
      </c>
      <c r="D362" s="4">
        <f t="shared" si="15"/>
        <v>0.3187499999999999</v>
      </c>
      <c r="E362" s="3">
        <f>DST!E362</f>
        <v>0.270833333333331</v>
      </c>
      <c r="F362" s="3">
        <f>DST!F362</f>
        <v>0.95833333333332</v>
      </c>
      <c r="G362" s="4">
        <f t="shared" si="17"/>
        <v>0.3187499999999999</v>
      </c>
      <c r="H362" s="4">
        <f t="shared" si="16"/>
        <v>0</v>
      </c>
      <c r="I362" s="5"/>
    </row>
    <row r="363" spans="1:9" ht="12.75">
      <c r="A363" s="2">
        <v>38348</v>
      </c>
      <c r="B363" s="3">
        <f>DST!B363</f>
        <v>0.3444444444444445</v>
      </c>
      <c r="C363" s="3">
        <f>DST!C363</f>
        <v>0.6638888888888889</v>
      </c>
      <c r="D363" s="4">
        <f t="shared" si="15"/>
        <v>0.31944444444444436</v>
      </c>
      <c r="E363" s="3">
        <f>DST!E363</f>
        <v>0.270833333333331</v>
      </c>
      <c r="F363" s="3">
        <f>DST!F363</f>
        <v>0.95833333333332</v>
      </c>
      <c r="G363" s="4">
        <f t="shared" si="17"/>
        <v>0.31944444444444436</v>
      </c>
      <c r="H363" s="4">
        <f t="shared" si="16"/>
        <v>0</v>
      </c>
      <c r="I363" s="5"/>
    </row>
    <row r="364" spans="1:9" ht="12.75">
      <c r="A364" s="2">
        <v>38349</v>
      </c>
      <c r="B364" s="3">
        <f>DST!B364</f>
        <v>0.3444444444444445</v>
      </c>
      <c r="C364" s="3">
        <f>DST!C364</f>
        <v>0.6645833333333333</v>
      </c>
      <c r="D364" s="4">
        <f t="shared" si="15"/>
        <v>0.3201388888888888</v>
      </c>
      <c r="E364" s="3">
        <f>DST!E364</f>
        <v>0.270833333333331</v>
      </c>
      <c r="F364" s="3">
        <f>DST!F364</f>
        <v>0.95833333333332</v>
      </c>
      <c r="G364" s="4">
        <f t="shared" si="17"/>
        <v>0.3201388888888888</v>
      </c>
      <c r="H364" s="4">
        <f t="shared" si="16"/>
        <v>0</v>
      </c>
      <c r="I364" s="5"/>
    </row>
    <row r="365" spans="1:9" ht="12.75">
      <c r="A365" s="2">
        <v>38350</v>
      </c>
      <c r="B365" s="3">
        <f>DST!B365</f>
        <v>0.3444444444444445</v>
      </c>
      <c r="C365" s="3">
        <f>DST!C365</f>
        <v>0.6652777777777777</v>
      </c>
      <c r="D365" s="4">
        <f t="shared" si="15"/>
        <v>0.32083333333333325</v>
      </c>
      <c r="E365" s="3">
        <f>DST!E365</f>
        <v>0.270833333333331</v>
      </c>
      <c r="F365" s="3">
        <f>DST!F365</f>
        <v>0.95833333333332</v>
      </c>
      <c r="G365" s="4">
        <f t="shared" si="17"/>
        <v>0.32083333333333325</v>
      </c>
      <c r="H365" s="4">
        <f t="shared" si="16"/>
        <v>0</v>
      </c>
      <c r="I365" s="5"/>
    </row>
    <row r="366" spans="1:9" ht="12.75">
      <c r="A366" s="2">
        <v>38351</v>
      </c>
      <c r="B366" s="3">
        <f>DST!B366</f>
        <v>0.3444444444444445</v>
      </c>
      <c r="C366" s="3">
        <f>DST!C366</f>
        <v>0.6659722222222222</v>
      </c>
      <c r="D366" s="4">
        <f t="shared" si="15"/>
        <v>0.3215277777777777</v>
      </c>
      <c r="E366" s="3">
        <f>DST!E366</f>
        <v>0.270833333333331</v>
      </c>
      <c r="F366" s="3">
        <f>DST!F366</f>
        <v>0.95833333333332</v>
      </c>
      <c r="G366" s="4">
        <f t="shared" si="17"/>
        <v>0.3215277777777777</v>
      </c>
      <c r="H366" s="4">
        <f t="shared" si="16"/>
        <v>0</v>
      </c>
      <c r="I366" s="5"/>
    </row>
    <row r="367" spans="1:9" ht="12.75">
      <c r="A367" s="2">
        <v>38352</v>
      </c>
      <c r="B367" s="3">
        <f>DST!B367</f>
        <v>0.3444444444444445</v>
      </c>
      <c r="C367" s="3">
        <f>DST!C367</f>
        <v>0.6666666666666666</v>
      </c>
      <c r="D367" s="4">
        <f t="shared" si="15"/>
        <v>0.32222222222222213</v>
      </c>
      <c r="E367" s="3">
        <f>DST!E367</f>
        <v>0.270833333333331</v>
      </c>
      <c r="F367" s="3">
        <f>DST!F367</f>
        <v>0.95833333333332</v>
      </c>
      <c r="G367" s="4">
        <f t="shared" si="17"/>
        <v>0.32222222222222213</v>
      </c>
      <c r="H367" s="4">
        <f t="shared" si="16"/>
        <v>0</v>
      </c>
      <c r="I367" s="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Tony Clohesy</cp:lastModifiedBy>
  <dcterms:created xsi:type="dcterms:W3CDTF">2004-03-02T08:19:35Z</dcterms:created>
  <dcterms:modified xsi:type="dcterms:W3CDTF">2004-06-10T19:55:42Z</dcterms:modified>
  <cp:category/>
  <cp:version/>
  <cp:contentType/>
  <cp:contentStatus/>
</cp:coreProperties>
</file>